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öltségvetés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Törzsadatok és útmutató" sheetId="3" state="visible" r:id="rId3"/>
  </sheets>
  <definedNames>
    <definedName name="_xlnm._FilterDatabase" localSheetId="0" hidden="1">'Költségvetés'!$A$1:$O$101</definedName>
    <definedName name="_xlnm._FilterDatabase" localSheetId="2" hidden="1">'Törzsadatok és útmutató'!$A$1:$C$12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.mm.dd."/>
    <numFmt numFmtId="165" formatCode="# ##0 &quot;Ft&quot;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FFFFFF"/>
      <sz val="15"/>
    </font>
    <font>
      <name val="Calibri"/>
      <b val="1"/>
      <color rgb="001F2937"/>
      <sz val="10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E0F2FE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right" vertical="center"/>
    </xf>
    <xf numFmtId="165" fontId="2" fillId="5" borderId="1" applyAlignment="1" pivotButton="0" quotePrefix="0" xfId="0">
      <alignment horizontal="right" vertical="center"/>
    </xf>
    <xf numFmtId="166" fontId="2" fillId="5" borderId="1" applyAlignment="1" pivotButton="0" quotePrefix="0" xfId="0">
      <alignment horizontal="right" vertical="center"/>
    </xf>
    <xf numFmtId="166" fontId="2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4" fillId="3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/>
    </xf>
    <xf numFmtId="165" fontId="2" fillId="6" borderId="1" applyAlignment="1" pivotButton="0" quotePrefix="0" xfId="0">
      <alignment horizontal="right" vertical="center"/>
    </xf>
    <xf numFmtId="166" fontId="2" fillId="6" borderId="1" applyAlignment="1" pivotButton="0" quotePrefix="0" xfId="0">
      <alignment horizontal="right" vertical="center"/>
    </xf>
    <xf numFmtId="1" fontId="2" fillId="3" borderId="1" applyAlignment="1" pivotButton="0" quotePrefix="0" xfId="0">
      <alignment horizontal="right" vertical="center"/>
    </xf>
    <xf numFmtId="0" fontId="1" fillId="7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6" borderId="1" applyAlignment="1" pivotButton="0" quotePrefix="0" xfId="0">
      <alignment horizontal="left" vertical="center"/>
    </xf>
    <xf numFmtId="165" fontId="0" fillId="0" borderId="0" pivotButton="0" quotePrefix="0" xfId="0"/>
    <xf numFmtId="166" fontId="2" fillId="3" borderId="1" applyAlignment="1" pivotButton="0" quotePrefix="0" xfId="0">
      <alignment horizontal="center" vertical="center"/>
    </xf>
    <xf numFmtId="166" fontId="2" fillId="6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4" fillId="3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left" vertical="top" wrapText="1"/>
    </xf>
    <xf numFmtId="0" fontId="4" fillId="6" borderId="1" applyAlignment="1" pivotButton="0" quotePrefix="0" xfId="0">
      <alignment horizontal="left" vertical="top" wrapText="1"/>
    </xf>
    <xf numFmtId="0" fontId="2" fillId="6" borderId="1" applyAlignment="1" pivotButton="0" quotePrefix="0" xfId="0">
      <alignment horizontal="left" vertical="top" wrapText="1"/>
    </xf>
    <xf numFmtId="164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right" vertical="center"/>
    </xf>
    <xf numFmtId="165" fontId="2" fillId="5" borderId="1" applyAlignment="1" pivotButton="0" quotePrefix="0" xfId="0">
      <alignment horizontal="right" vertical="center"/>
    </xf>
    <xf numFmtId="166" fontId="2" fillId="5" borderId="1" applyAlignment="1" pivotButton="0" quotePrefix="0" xfId="0">
      <alignment horizontal="right" vertical="center"/>
    </xf>
    <xf numFmtId="166" fontId="2" fillId="5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right" vertical="center"/>
    </xf>
    <xf numFmtId="165" fontId="2" fillId="6" borderId="1" applyAlignment="1" pivotButton="0" quotePrefix="0" xfId="0">
      <alignment horizontal="right" vertical="center"/>
    </xf>
    <xf numFmtId="166" fontId="2" fillId="6" borderId="1" applyAlignment="1" pivotButton="0" quotePrefix="0" xfId="0">
      <alignment horizontal="right" vertical="center"/>
    </xf>
    <xf numFmtId="165" fontId="0" fillId="0" borderId="0" pivotButton="0" quotePrefix="0" xfId="0"/>
    <xf numFmtId="166" fontId="2" fillId="3" borderId="1" applyAlignment="1" pivotButton="0" quotePrefix="0" xfId="0">
      <alignment horizontal="center" vertical="center"/>
    </xf>
    <xf numFmtId="166" fontId="2" fillId="6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  <dxf>
      <font>
        <name val="Calibri"/>
        <b val="1"/>
        <color rgb="00FFFFFF"/>
        <sz val="10"/>
      </font>
      <fill>
        <patternFill patternType="solid">
          <f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Tervezett és tényleges kiadások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'Összesítő'!B17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'Összesítő'!$A$18:$A$28</f>
            </numRef>
          </cat>
          <val>
            <numRef>
              <f>'Összesítő'!$B$18:$B$28</f>
            </numRef>
          </val>
        </ser>
        <ser>
          <idx val="1"/>
          <order val="1"/>
          <tx>
            <strRef>
              <f>'Összesítő'!C17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'Összesítő'!$A$18:$A$28</f>
            </numRef>
          </cat>
          <val>
            <numRef>
              <f>'Összesítő'!$C$18:$C$28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Költségkategória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Tényleges kiadások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'Összesítő'!C17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'Összesítő'!$A$18:$A$28</f>
            </numRef>
          </cat>
          <val>
            <numRef>
              <f>'Összesítő'!$C$18:$C$28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tényleges bevételek és kiadások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'Összesítő'!F17</f>
            </strRef>
          </tx>
          <spPr>
            <a:ln xmlns:a="http://schemas.openxmlformats.org/drawingml/2006/main">
              <a:solidFill>
                <a:srgbClr val="22C55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'Összesítő'!$E$18:$E$29</f>
            </numRef>
          </cat>
          <val>
            <numRef>
              <f>'Összesítő'!$F$18:$F$29</f>
            </numRef>
          </val>
        </ser>
        <ser>
          <idx val="1"/>
          <order val="1"/>
          <tx>
            <strRef>
              <f>'Összesítő'!G17</f>
            </strRef>
          </tx>
          <spPr>
            <a:ln xmlns:a="http://schemas.openxmlformats.org/drawingml/2006/main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'Összesítő'!$E$18:$E$29</f>
            </numRef>
          </cat>
          <val>
            <numRef>
              <f>'Összesítő'!$G$18:$G$29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8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18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21</col>
      <colOff>0</colOff>
      <row>2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4" customWidth="1" min="3" max="3"/>
    <col width="21" customWidth="1" min="4" max="4"/>
    <col width="31" customWidth="1" min="5" max="5"/>
    <col width="31" customWidth="1" min="6" max="6"/>
    <col width="18" customWidth="1" min="7" max="7"/>
    <col width="20" customWidth="1" min="8" max="8"/>
    <col width="20" customWidth="1" min="9" max="9"/>
    <col width="17" customWidth="1" min="10" max="10"/>
    <col width="15" customWidth="1" min="11" max="11"/>
    <col width="13" customWidth="1" min="12" max="12"/>
    <col width="31" customWidth="1" min="13" max="13"/>
    <col width="16" customWidth="1" min="14" max="14"/>
    <col width="30" customWidth="1" min="15" max="15"/>
  </cols>
  <sheetData>
    <row r="1">
      <c r="A1" s="1" t="inlineStr">
        <is>
          <t>Sorszám</t>
        </is>
      </c>
      <c r="B1" s="1" t="inlineStr">
        <is>
          <t>Könyvelési dátum</t>
        </is>
      </c>
      <c r="C1" s="1" t="inlineStr">
        <is>
          <t>Tétel típusa</t>
        </is>
      </c>
      <c r="D1" s="1" t="inlineStr">
        <is>
          <t>Költségkategória</t>
        </is>
      </c>
      <c r="E1" s="1" t="inlineStr">
        <is>
          <t>Tétel megnevezése</t>
        </is>
      </c>
      <c r="F1" s="1" t="inlineStr">
        <is>
          <t>Szállító / befizető</t>
        </is>
      </c>
      <c r="G1" s="1" t="inlineStr">
        <is>
          <t>Könyvelési hónap</t>
        </is>
      </c>
      <c r="H1" s="1" t="inlineStr">
        <is>
          <t>Tervezett összeg (Ft)</t>
        </is>
      </c>
      <c r="I1" s="1" t="inlineStr">
        <is>
          <t>Tényleges összeg (Ft)</t>
        </is>
      </c>
      <c r="J1" s="1" t="inlineStr">
        <is>
          <t>Eltérés (Ft)</t>
        </is>
      </c>
      <c r="K1" s="1" t="inlineStr">
        <is>
          <t>Teljesülés (%)</t>
        </is>
      </c>
      <c r="L1" s="1" t="inlineStr">
        <is>
          <t>ÁFA-kulcs</t>
        </is>
      </c>
      <c r="M1" s="1" t="inlineStr">
        <is>
          <t>Közös költségből finanszírozott?</t>
        </is>
      </c>
      <c r="N1" s="1" t="inlineStr">
        <is>
          <t>Státusz</t>
        </is>
      </c>
      <c r="O1" s="1" t="inlineStr">
        <is>
          <t>Megjegyzés</t>
        </is>
      </c>
    </row>
    <row r="2" ht="22" customHeight="1">
      <c r="A2" s="2" t="n">
        <v>1</v>
      </c>
      <c r="B2" s="32" t="n">
        <v>46032</v>
      </c>
      <c r="C2" s="4" t="inlineStr">
        <is>
          <t>Bevétel</t>
        </is>
      </c>
      <c r="D2" s="5" t="inlineStr">
        <is>
          <t>Közös költség</t>
        </is>
      </c>
      <c r="E2" s="5" t="inlineStr">
        <is>
          <t>Januári közös költség befizetés</t>
        </is>
      </c>
      <c r="F2" s="5" t="inlineStr">
        <is>
          <t>Nagy Péter, Budapest</t>
        </is>
      </c>
      <c r="G2" s="6">
        <f>IF(B2="","",MONTH(B2))</f>
        <v/>
      </c>
      <c r="H2" s="33" t="n">
        <v>185000</v>
      </c>
      <c r="I2" s="33" t="n">
        <v>185000</v>
      </c>
      <c r="J2" s="34">
        <f>IF(OR(H2="",I2=""),"",I2-H2)</f>
        <v/>
      </c>
      <c r="K2" s="35">
        <f>IF(OR(H2="",I2=""),"",IF(H2=0,0,I2/H2))</f>
        <v/>
      </c>
      <c r="L2" s="36">
        <f>IF(D2="","",IFERROR(VLOOKUP(D2,'Törzsadatok és útmutató'!$A$2:$C$12,3,FALSE),""))</f>
        <v/>
      </c>
      <c r="M2" s="4" t="inlineStr">
        <is>
          <t>Nem</t>
        </is>
      </c>
      <c r="N2" s="6">
        <f>IF(OR(H2="",I2=""),"",IF(I2&gt;H2,"Túllépés",IF(I2=H2,"Teljesült","Folyamatban")))</f>
        <v/>
      </c>
      <c r="O2" s="5" t="inlineStr">
        <is>
          <t>Banki kivonat alapján</t>
        </is>
      </c>
    </row>
    <row r="3" ht="22" customHeight="1">
      <c r="A3" s="11" t="n">
        <v>2</v>
      </c>
      <c r="B3" s="32" t="n">
        <v>46037</v>
      </c>
      <c r="C3" s="4" t="inlineStr">
        <is>
          <t>Kiadás</t>
        </is>
      </c>
      <c r="D3" s="5" t="inlineStr">
        <is>
          <t>Takarítás</t>
        </is>
      </c>
      <c r="E3" s="5" t="inlineStr">
        <is>
          <t>Lépcsőház és közös terek takarítása</t>
        </is>
      </c>
      <c r="F3" s="5" t="inlineStr">
        <is>
          <t>Tiszta Ház Kft., Budapest</t>
        </is>
      </c>
      <c r="G3" s="6">
        <f>IF(B3="","",MONTH(B3))</f>
        <v/>
      </c>
      <c r="H3" s="33" t="n">
        <v>90000</v>
      </c>
      <c r="I3" s="33" t="n">
        <v>95000</v>
      </c>
      <c r="J3" s="34">
        <f>IF(OR(H3="",I3=""),"",I3-H3)</f>
        <v/>
      </c>
      <c r="K3" s="35">
        <f>IF(OR(H3="",I3=""),"",IF(H3=0,0,I3/H3))</f>
        <v/>
      </c>
      <c r="L3" s="36">
        <f>IF(D3="","",IFERROR(VLOOKUP(D3,'Törzsadatok és útmutató'!$A$2:$C$12,3,FALSE),""))</f>
        <v/>
      </c>
      <c r="M3" s="4" t="inlineStr">
        <is>
          <t>Igen</t>
        </is>
      </c>
      <c r="N3" s="6">
        <f>IF(OR(H3="",I3=""),"",IF(I3&gt;H3,"Túllépés",IF(I3=H3,"Teljesült","Folyamatban")))</f>
        <v/>
      </c>
      <c r="O3" s="5" t="inlineStr">
        <is>
          <t>Számla: TH-2026-0115</t>
        </is>
      </c>
    </row>
    <row r="4" ht="22" customHeight="1">
      <c r="A4" s="2" t="n">
        <v>3</v>
      </c>
      <c r="B4" s="32" t="n">
        <v>46058</v>
      </c>
      <c r="C4" s="4" t="inlineStr">
        <is>
          <t>Kiadás</t>
        </is>
      </c>
      <c r="D4" s="5" t="inlineStr">
        <is>
          <t>Közművek</t>
        </is>
      </c>
      <c r="E4" s="5" t="inlineStr">
        <is>
          <t>Villamosenergia díj</t>
        </is>
      </c>
      <c r="F4" s="5" t="inlineStr">
        <is>
          <t>E.ON Hungária Zrt.</t>
        </is>
      </c>
      <c r="G4" s="6">
        <f>IF(B4="","",MONTH(B4))</f>
        <v/>
      </c>
      <c r="H4" s="33" t="n">
        <v>130000</v>
      </c>
      <c r="I4" s="33" t="n">
        <v>128500</v>
      </c>
      <c r="J4" s="34">
        <f>IF(OR(H4="",I4=""),"",I4-H4)</f>
        <v/>
      </c>
      <c r="K4" s="35">
        <f>IF(OR(H4="",I4=""),"",IF(H4=0,0,I4/H4))</f>
        <v/>
      </c>
      <c r="L4" s="36">
        <f>IF(D4="","",IFERROR(VLOOKUP(D4,'Törzsadatok és útmutató'!$A$2:$C$12,3,FALSE),""))</f>
        <v/>
      </c>
      <c r="M4" s="4" t="inlineStr">
        <is>
          <t>Igen</t>
        </is>
      </c>
      <c r="N4" s="6">
        <f>IF(OR(H4="",I4=""),"",IF(I4&gt;H4,"Túllépés",IF(I4=H4,"Teljesült","Folyamatban")))</f>
        <v/>
      </c>
      <c r="O4" s="5" t="inlineStr">
        <is>
          <t>Havi közüzemi számla</t>
        </is>
      </c>
    </row>
    <row r="5" ht="22" customHeight="1">
      <c r="A5" s="11" t="n">
        <v>4</v>
      </c>
      <c r="B5" s="32" t="n">
        <v>46065</v>
      </c>
      <c r="C5" s="4" t="inlineStr">
        <is>
          <t>Kiadás</t>
        </is>
      </c>
      <c r="D5" s="5" t="inlineStr">
        <is>
          <t>Közművek</t>
        </is>
      </c>
      <c r="E5" s="5" t="inlineStr">
        <is>
          <t>Víz- és csatornadíj</t>
        </is>
      </c>
      <c r="F5" s="5" t="inlineStr">
        <is>
          <t>Fővárosi Vízművek</t>
        </is>
      </c>
      <c r="G5" s="6">
        <f>IF(B5="","",MONTH(B5))</f>
        <v/>
      </c>
      <c r="H5" s="33" t="n">
        <v>210000</v>
      </c>
      <c r="I5" s="33" t="n">
        <v>214300</v>
      </c>
      <c r="J5" s="34">
        <f>IF(OR(H5="",I5=""),"",I5-H5)</f>
        <v/>
      </c>
      <c r="K5" s="35">
        <f>IF(OR(H5="",I5=""),"",IF(H5=0,0,I5/H5))</f>
        <v/>
      </c>
      <c r="L5" s="36">
        <f>IF(D5="","",IFERROR(VLOOKUP(D5,'Törzsadatok és útmutató'!$A$2:$C$12,3,FALSE),""))</f>
        <v/>
      </c>
      <c r="M5" s="4" t="inlineStr">
        <is>
          <t>Igen</t>
        </is>
      </c>
      <c r="N5" s="6">
        <f>IF(OR(H5="",I5=""),"",IF(I5&gt;H5,"Túllépés",IF(I5=H5,"Teljesült","Folyamatban")))</f>
        <v/>
      </c>
      <c r="O5" s="5" t="inlineStr">
        <is>
          <t>Havi közüzemi számla</t>
        </is>
      </c>
    </row>
    <row r="6" ht="22" customHeight="1">
      <c r="A6" s="2" t="n">
        <v>5</v>
      </c>
      <c r="B6" s="32" t="n">
        <v>46084</v>
      </c>
      <c r="C6" s="4" t="inlineStr">
        <is>
          <t>Kiadás</t>
        </is>
      </c>
      <c r="D6" s="5" t="inlineStr">
        <is>
          <t>Karbantartás</t>
        </is>
      </c>
      <c r="E6" s="5" t="inlineStr">
        <is>
          <t>Felvonó-karbantartás</t>
        </is>
      </c>
      <c r="F6" s="5" t="inlineStr">
        <is>
          <t>Lift-Service Bt.</t>
        </is>
      </c>
      <c r="G6" s="6">
        <f>IF(B6="","",MONTH(B6))</f>
        <v/>
      </c>
      <c r="H6" s="33" t="n">
        <v>85000</v>
      </c>
      <c r="I6" s="33" t="n">
        <v>82550</v>
      </c>
      <c r="J6" s="34">
        <f>IF(OR(H6="",I6=""),"",I6-H6)</f>
        <v/>
      </c>
      <c r="K6" s="35">
        <f>IF(OR(H6="",I6=""),"",IF(H6=0,0,I6/H6))</f>
        <v/>
      </c>
      <c r="L6" s="36">
        <f>IF(D6="","",IFERROR(VLOOKUP(D6,'Törzsadatok és útmutató'!$A$2:$C$12,3,FALSE),""))</f>
        <v/>
      </c>
      <c r="M6" s="4" t="inlineStr">
        <is>
          <t>Igen</t>
        </is>
      </c>
      <c r="N6" s="6">
        <f>IF(OR(H6="",I6=""),"",IF(I6&gt;H6,"Túllépés",IF(I6=H6,"Teljesült","Folyamatban")))</f>
        <v/>
      </c>
      <c r="O6" s="5" t="inlineStr">
        <is>
          <t>Karbantartási szerződés alapján</t>
        </is>
      </c>
    </row>
    <row r="7" ht="22" customHeight="1">
      <c r="A7" s="11" t="n">
        <v>6</v>
      </c>
      <c r="B7" s="32" t="n">
        <v>46099</v>
      </c>
      <c r="C7" s="4" t="inlineStr">
        <is>
          <t>Kiadás</t>
        </is>
      </c>
      <c r="D7" s="5" t="inlineStr">
        <is>
          <t>Biztosítás</t>
        </is>
      </c>
      <c r="E7" s="5" t="inlineStr">
        <is>
          <t>Éves társasházbiztosítás díja</t>
        </is>
      </c>
      <c r="F7" s="5" t="inlineStr">
        <is>
          <t>Generali Biztosító</t>
        </is>
      </c>
      <c r="G7" s="6">
        <f>IF(B7="","",MONTH(B7))</f>
        <v/>
      </c>
      <c r="H7" s="33" t="n">
        <v>63000</v>
      </c>
      <c r="I7" s="33" t="n">
        <v>63000</v>
      </c>
      <c r="J7" s="34">
        <f>IF(OR(H7="",I7=""),"",I7-H7)</f>
        <v/>
      </c>
      <c r="K7" s="35">
        <f>IF(OR(H7="",I7=""),"",IF(H7=0,0,I7/H7))</f>
        <v/>
      </c>
      <c r="L7" s="36">
        <f>IF(D7="","",IFERROR(VLOOKUP(D7,'Törzsadatok és útmutató'!$A$2:$C$12,3,FALSE),""))</f>
        <v/>
      </c>
      <c r="M7" s="4" t="inlineStr">
        <is>
          <t>Igen</t>
        </is>
      </c>
      <c r="N7" s="6">
        <f>IF(OR(H7="",I7=""),"",IF(I7&gt;H7,"Túllépés",IF(I7=H7,"Teljesült","Folyamatban")))</f>
        <v/>
      </c>
      <c r="O7" s="5" t="inlineStr">
        <is>
          <t>Biztosítási kötvény szerint</t>
        </is>
      </c>
    </row>
    <row r="8" ht="22" customHeight="1">
      <c r="A8" s="2" t="n">
        <v>7</v>
      </c>
      <c r="B8" s="32" t="n">
        <v>46120</v>
      </c>
      <c r="C8" s="4" t="inlineStr">
        <is>
          <t>Bevétel</t>
        </is>
      </c>
      <c r="D8" s="5" t="inlineStr">
        <is>
          <t>Felújítási alap</t>
        </is>
      </c>
      <c r="E8" s="5" t="inlineStr">
        <is>
          <t>Felújítási alap befizetés</t>
        </is>
      </c>
      <c r="F8" s="5" t="inlineStr">
        <is>
          <t>Kovács Anna, Budapest</t>
        </is>
      </c>
      <c r="G8" s="6">
        <f>IF(B8="","",MONTH(B8))</f>
        <v/>
      </c>
      <c r="H8" s="33" t="n">
        <v>240000</v>
      </c>
      <c r="I8" s="33" t="n">
        <v>240000</v>
      </c>
      <c r="J8" s="34">
        <f>IF(OR(H8="",I8=""),"",I8-H8)</f>
        <v/>
      </c>
      <c r="K8" s="35">
        <f>IF(OR(H8="",I8=""),"",IF(H8=0,0,I8/H8))</f>
        <v/>
      </c>
      <c r="L8" s="36">
        <f>IF(D8="","",IFERROR(VLOOKUP(D8,'Törzsadatok és útmutató'!$A$2:$C$12,3,FALSE),""))</f>
        <v/>
      </c>
      <c r="M8" s="4" t="inlineStr">
        <is>
          <t>Nem</t>
        </is>
      </c>
      <c r="N8" s="6">
        <f>IF(OR(H8="",I8=""),"",IF(I8&gt;H8,"Túllépés",IF(I8=H8,"Teljesült","Folyamatban")))</f>
        <v/>
      </c>
      <c r="O8" s="5" t="inlineStr">
        <is>
          <t>Elkülönített felújítási alap</t>
        </is>
      </c>
    </row>
    <row r="9" ht="22" customHeight="1">
      <c r="A9" s="11" t="n">
        <v>8</v>
      </c>
      <c r="B9" s="32" t="n">
        <v>46162</v>
      </c>
      <c r="C9" s="4" t="inlineStr">
        <is>
          <t>Kiadás</t>
        </is>
      </c>
      <c r="D9" s="5" t="inlineStr">
        <is>
          <t>Felújítás</t>
        </is>
      </c>
      <c r="E9" s="5" t="inlineStr">
        <is>
          <t>Tetőjavítás</t>
        </is>
      </c>
      <c r="F9" s="5" t="inlineStr">
        <is>
          <t>Építőmester Kft.</t>
        </is>
      </c>
      <c r="G9" s="6">
        <f>IF(B9="","",MONTH(B9))</f>
        <v/>
      </c>
      <c r="H9" s="33" t="n">
        <v>360000</v>
      </c>
      <c r="I9" s="33" t="n">
        <v>385000</v>
      </c>
      <c r="J9" s="34">
        <f>IF(OR(H9="",I9=""),"",I9-H9)</f>
        <v/>
      </c>
      <c r="K9" s="35">
        <f>IF(OR(H9="",I9=""),"",IF(H9=0,0,I9/H9))</f>
        <v/>
      </c>
      <c r="L9" s="36">
        <f>IF(D9="","",IFERROR(VLOOKUP(D9,'Törzsadatok és útmutató'!$A$2:$C$12,3,FALSE),""))</f>
        <v/>
      </c>
      <c r="M9" s="4" t="inlineStr">
        <is>
          <t>Igen</t>
        </is>
      </c>
      <c r="N9" s="6">
        <f>IF(OR(H9="",I9=""),"",IF(I9&gt;H9,"Túllépés",IF(I9=H9,"Teljesült","Folyamatban")))</f>
        <v/>
      </c>
      <c r="O9" s="5" t="inlineStr">
        <is>
          <t>Számla: EM-2026-0520</t>
        </is>
      </c>
    </row>
    <row r="10" ht="22" customHeight="1">
      <c r="A10" s="2" t="n">
        <v>9</v>
      </c>
      <c r="B10" s="32" t="n">
        <v>46189</v>
      </c>
      <c r="C10" s="4" t="inlineStr">
        <is>
          <t>Kiadás</t>
        </is>
      </c>
      <c r="D10" s="5" t="inlineStr">
        <is>
          <t>Kertgondozás</t>
        </is>
      </c>
      <c r="E10" s="5" t="inlineStr">
        <is>
          <t>Kertgondozás és zöldhulladék elszállítás</t>
        </is>
      </c>
      <c r="F10" s="5" t="inlineStr">
        <is>
          <t>Varga István egyéni vállalkozó</t>
        </is>
      </c>
      <c r="G10" s="6">
        <f>IF(B10="","",MONTH(B10))</f>
        <v/>
      </c>
      <c r="H10" s="33" t="n">
        <v>75000</v>
      </c>
      <c r="I10" s="33" t="n">
        <v>74000</v>
      </c>
      <c r="J10" s="34">
        <f>IF(OR(H10="",I10=""),"",I10-H10)</f>
        <v/>
      </c>
      <c r="K10" s="35">
        <f>IF(OR(H10="",I10=""),"",IF(H10=0,0,I10/H10))</f>
        <v/>
      </c>
      <c r="L10" s="36">
        <f>IF(D10="","",IFERROR(VLOOKUP(D10,'Törzsadatok és útmutató'!$A$2:$C$12,3,FALSE),""))</f>
        <v/>
      </c>
      <c r="M10" s="4" t="inlineStr">
        <is>
          <t>Igen</t>
        </is>
      </c>
      <c r="N10" s="6">
        <f>IF(OR(H10="",I10=""),"",IF(I10&gt;H10,"Túllépés",IF(I10=H10,"Teljesült","Folyamatban")))</f>
        <v/>
      </c>
      <c r="O10" s="5" t="inlineStr">
        <is>
          <t>Teljesítés igazolva</t>
        </is>
      </c>
    </row>
    <row r="11" ht="22" customHeight="1">
      <c r="A11" s="11" t="n"/>
      <c r="B11" s="32" t="n"/>
      <c r="C11" s="4" t="n"/>
      <c r="D11" s="5" t="n"/>
      <c r="E11" s="5" t="n"/>
      <c r="F11" s="5" t="n"/>
      <c r="G11" s="6">
        <f>IF(B11="","",MONTH(B11))</f>
        <v/>
      </c>
      <c r="H11" s="33" t="n"/>
      <c r="I11" s="33" t="n"/>
      <c r="J11" s="34">
        <f>IF(OR(H11="",I11=""),"",I11-H11)</f>
        <v/>
      </c>
      <c r="K11" s="35">
        <f>IF(OR(H11="",I11=""),"",IF(H11=0,0,I11/H11))</f>
        <v/>
      </c>
      <c r="L11" s="36">
        <f>IF(D11="","",IFERROR(VLOOKUP(D11,'Törzsadatok és útmutató'!$A$2:$C$12,3,FALSE),""))</f>
        <v/>
      </c>
      <c r="M11" s="4" t="n"/>
      <c r="N11" s="6">
        <f>IF(OR(H11="",I11=""),"",IF(I11&gt;H11,"Túllépés",IF(I11=H11,"Teljesült","Folyamatban")))</f>
        <v/>
      </c>
      <c r="O11" s="5" t="n"/>
    </row>
    <row r="12" ht="22" customHeight="1">
      <c r="A12" s="2" t="n"/>
      <c r="B12" s="32" t="n"/>
      <c r="C12" s="4" t="n"/>
      <c r="D12" s="5" t="n"/>
      <c r="E12" s="5" t="n"/>
      <c r="F12" s="5" t="n"/>
      <c r="G12" s="6">
        <f>IF(B12="","",MONTH(B12))</f>
        <v/>
      </c>
      <c r="H12" s="33" t="n"/>
      <c r="I12" s="33" t="n"/>
      <c r="J12" s="34">
        <f>IF(OR(H12="",I12=""),"",I12-H12)</f>
        <v/>
      </c>
      <c r="K12" s="35">
        <f>IF(OR(H12="",I12=""),"",IF(H12=0,0,I12/H12))</f>
        <v/>
      </c>
      <c r="L12" s="36">
        <f>IF(D12="","",IFERROR(VLOOKUP(D12,'Törzsadatok és útmutató'!$A$2:$C$12,3,FALSE),""))</f>
        <v/>
      </c>
      <c r="M12" s="4" t="n"/>
      <c r="N12" s="6">
        <f>IF(OR(H12="",I12=""),"",IF(I12&gt;H12,"Túllépés",IF(I12=H12,"Teljesült","Folyamatban")))</f>
        <v/>
      </c>
      <c r="O12" s="5" t="n"/>
    </row>
    <row r="13" ht="22" customHeight="1">
      <c r="A13" s="11" t="n"/>
      <c r="B13" s="32" t="n"/>
      <c r="C13" s="4" t="n"/>
      <c r="D13" s="5" t="n"/>
      <c r="E13" s="5" t="n"/>
      <c r="F13" s="5" t="n"/>
      <c r="G13" s="6">
        <f>IF(B13="","",MONTH(B13))</f>
        <v/>
      </c>
      <c r="H13" s="33" t="n"/>
      <c r="I13" s="33" t="n"/>
      <c r="J13" s="34">
        <f>IF(OR(H13="",I13=""),"",I13-H13)</f>
        <v/>
      </c>
      <c r="K13" s="35">
        <f>IF(OR(H13="",I13=""),"",IF(H13=0,0,I13/H13))</f>
        <v/>
      </c>
      <c r="L13" s="36">
        <f>IF(D13="","",IFERROR(VLOOKUP(D13,'Törzsadatok és útmutató'!$A$2:$C$12,3,FALSE),""))</f>
        <v/>
      </c>
      <c r="M13" s="4" t="n"/>
      <c r="N13" s="6">
        <f>IF(OR(H13="",I13=""),"",IF(I13&gt;H13,"Túllépés",IF(I13=H13,"Teljesült","Folyamatban")))</f>
        <v/>
      </c>
      <c r="O13" s="5" t="n"/>
    </row>
    <row r="14" ht="22" customHeight="1">
      <c r="A14" s="2" t="n"/>
      <c r="B14" s="32" t="n"/>
      <c r="C14" s="4" t="n"/>
      <c r="D14" s="5" t="n"/>
      <c r="E14" s="5" t="n"/>
      <c r="F14" s="5" t="n"/>
      <c r="G14" s="6">
        <f>IF(B14="","",MONTH(B14))</f>
        <v/>
      </c>
      <c r="H14" s="33" t="n"/>
      <c r="I14" s="33" t="n"/>
      <c r="J14" s="34">
        <f>IF(OR(H14="",I14=""),"",I14-H14)</f>
        <v/>
      </c>
      <c r="K14" s="35">
        <f>IF(OR(H14="",I14=""),"",IF(H14=0,0,I14/H14))</f>
        <v/>
      </c>
      <c r="L14" s="36">
        <f>IF(D14="","",IFERROR(VLOOKUP(D14,'Törzsadatok és útmutató'!$A$2:$C$12,3,FALSE),""))</f>
        <v/>
      </c>
      <c r="M14" s="4" t="n"/>
      <c r="N14" s="6">
        <f>IF(OR(H14="",I14=""),"",IF(I14&gt;H14,"Túllépés",IF(I14=H14,"Teljesült","Folyamatban")))</f>
        <v/>
      </c>
      <c r="O14" s="5" t="n"/>
    </row>
    <row r="15" ht="22" customHeight="1">
      <c r="A15" s="11" t="n"/>
      <c r="B15" s="32" t="n"/>
      <c r="C15" s="4" t="n"/>
      <c r="D15" s="5" t="n"/>
      <c r="E15" s="5" t="n"/>
      <c r="F15" s="5" t="n"/>
      <c r="G15" s="6">
        <f>IF(B15="","",MONTH(B15))</f>
        <v/>
      </c>
      <c r="H15" s="33" t="n"/>
      <c r="I15" s="33" t="n"/>
      <c r="J15" s="34">
        <f>IF(OR(H15="",I15=""),"",I15-H15)</f>
        <v/>
      </c>
      <c r="K15" s="35">
        <f>IF(OR(H15="",I15=""),"",IF(H15=0,0,I15/H15))</f>
        <v/>
      </c>
      <c r="L15" s="36">
        <f>IF(D15="","",IFERROR(VLOOKUP(D15,'Törzsadatok és útmutató'!$A$2:$C$12,3,FALSE),""))</f>
        <v/>
      </c>
      <c r="M15" s="4" t="n"/>
      <c r="N15" s="6">
        <f>IF(OR(H15="",I15=""),"",IF(I15&gt;H15,"Túllépés",IF(I15=H15,"Teljesült","Folyamatban")))</f>
        <v/>
      </c>
      <c r="O15" s="5" t="n"/>
    </row>
    <row r="16" ht="22" customHeight="1">
      <c r="A16" s="2" t="n"/>
      <c r="B16" s="32" t="n"/>
      <c r="C16" s="4" t="n"/>
      <c r="D16" s="5" t="n"/>
      <c r="E16" s="5" t="n"/>
      <c r="F16" s="5" t="n"/>
      <c r="G16" s="6">
        <f>IF(B16="","",MONTH(B16))</f>
        <v/>
      </c>
      <c r="H16" s="33" t="n"/>
      <c r="I16" s="33" t="n"/>
      <c r="J16" s="34">
        <f>IF(OR(H16="",I16=""),"",I16-H16)</f>
        <v/>
      </c>
      <c r="K16" s="35">
        <f>IF(OR(H16="",I16=""),"",IF(H16=0,0,I16/H16))</f>
        <v/>
      </c>
      <c r="L16" s="36">
        <f>IF(D16="","",IFERROR(VLOOKUP(D16,'Törzsadatok és útmutató'!$A$2:$C$12,3,FALSE),""))</f>
        <v/>
      </c>
      <c r="M16" s="4" t="n"/>
      <c r="N16" s="6">
        <f>IF(OR(H16="",I16=""),"",IF(I16&gt;H16,"Túllépés",IF(I16=H16,"Teljesült","Folyamatban")))</f>
        <v/>
      </c>
      <c r="O16" s="5" t="n"/>
    </row>
    <row r="17" ht="22" customHeight="1">
      <c r="A17" s="11" t="n"/>
      <c r="B17" s="32" t="n"/>
      <c r="C17" s="4" t="n"/>
      <c r="D17" s="5" t="n"/>
      <c r="E17" s="5" t="n"/>
      <c r="F17" s="5" t="n"/>
      <c r="G17" s="6">
        <f>IF(B17="","",MONTH(B17))</f>
        <v/>
      </c>
      <c r="H17" s="33" t="n"/>
      <c r="I17" s="33" t="n"/>
      <c r="J17" s="34">
        <f>IF(OR(H17="",I17=""),"",I17-H17)</f>
        <v/>
      </c>
      <c r="K17" s="35">
        <f>IF(OR(H17="",I17=""),"",IF(H17=0,0,I17/H17))</f>
        <v/>
      </c>
      <c r="L17" s="36">
        <f>IF(D17="","",IFERROR(VLOOKUP(D17,'Törzsadatok és útmutató'!$A$2:$C$12,3,FALSE),""))</f>
        <v/>
      </c>
      <c r="M17" s="4" t="n"/>
      <c r="N17" s="6">
        <f>IF(OR(H17="",I17=""),"",IF(I17&gt;H17,"Túllépés",IF(I17=H17,"Teljesült","Folyamatban")))</f>
        <v/>
      </c>
      <c r="O17" s="5" t="n"/>
    </row>
    <row r="18" ht="22" customHeight="1">
      <c r="A18" s="2" t="n"/>
      <c r="B18" s="32" t="n"/>
      <c r="C18" s="4" t="n"/>
      <c r="D18" s="5" t="n"/>
      <c r="E18" s="5" t="n"/>
      <c r="F18" s="5" t="n"/>
      <c r="G18" s="6">
        <f>IF(B18="","",MONTH(B18))</f>
        <v/>
      </c>
      <c r="H18" s="33" t="n"/>
      <c r="I18" s="33" t="n"/>
      <c r="J18" s="34">
        <f>IF(OR(H18="",I18=""),"",I18-H18)</f>
        <v/>
      </c>
      <c r="K18" s="35">
        <f>IF(OR(H18="",I18=""),"",IF(H18=0,0,I18/H18))</f>
        <v/>
      </c>
      <c r="L18" s="36">
        <f>IF(D18="","",IFERROR(VLOOKUP(D18,'Törzsadatok és útmutató'!$A$2:$C$12,3,FALSE),""))</f>
        <v/>
      </c>
      <c r="M18" s="4" t="n"/>
      <c r="N18" s="6">
        <f>IF(OR(H18="",I18=""),"",IF(I18&gt;H18,"Túllépés",IF(I18=H18,"Teljesült","Folyamatban")))</f>
        <v/>
      </c>
      <c r="O18" s="5" t="n"/>
    </row>
    <row r="19" ht="22" customHeight="1">
      <c r="A19" s="11" t="n"/>
      <c r="B19" s="32" t="n"/>
      <c r="C19" s="4" t="n"/>
      <c r="D19" s="5" t="n"/>
      <c r="E19" s="5" t="n"/>
      <c r="F19" s="5" t="n"/>
      <c r="G19" s="6">
        <f>IF(B19="","",MONTH(B19))</f>
        <v/>
      </c>
      <c r="H19" s="33" t="n"/>
      <c r="I19" s="33" t="n"/>
      <c r="J19" s="34">
        <f>IF(OR(H19="",I19=""),"",I19-H19)</f>
        <v/>
      </c>
      <c r="K19" s="35">
        <f>IF(OR(H19="",I19=""),"",IF(H19=0,0,I19/H19))</f>
        <v/>
      </c>
      <c r="L19" s="36">
        <f>IF(D19="","",IFERROR(VLOOKUP(D19,'Törzsadatok és útmutató'!$A$2:$C$12,3,FALSE),""))</f>
        <v/>
      </c>
      <c r="M19" s="4" t="n"/>
      <c r="N19" s="6">
        <f>IF(OR(H19="",I19=""),"",IF(I19&gt;H19,"Túllépés",IF(I19=H19,"Teljesült","Folyamatban")))</f>
        <v/>
      </c>
      <c r="O19" s="5" t="n"/>
    </row>
    <row r="20" ht="22" customHeight="1">
      <c r="A20" s="2" t="n"/>
      <c r="B20" s="32" t="n"/>
      <c r="C20" s="4" t="n"/>
      <c r="D20" s="5" t="n"/>
      <c r="E20" s="5" t="n"/>
      <c r="F20" s="5" t="n"/>
      <c r="G20" s="6">
        <f>IF(B20="","",MONTH(B20))</f>
        <v/>
      </c>
      <c r="H20" s="33" t="n"/>
      <c r="I20" s="33" t="n"/>
      <c r="J20" s="34">
        <f>IF(OR(H20="",I20=""),"",I20-H20)</f>
        <v/>
      </c>
      <c r="K20" s="35">
        <f>IF(OR(H20="",I20=""),"",IF(H20=0,0,I20/H20))</f>
        <v/>
      </c>
      <c r="L20" s="36">
        <f>IF(D20="","",IFERROR(VLOOKUP(D20,'Törzsadatok és útmutató'!$A$2:$C$12,3,FALSE),""))</f>
        <v/>
      </c>
      <c r="M20" s="4" t="n"/>
      <c r="N20" s="6">
        <f>IF(OR(H20="",I20=""),"",IF(I20&gt;H20,"Túllépés",IF(I20=H20,"Teljesült","Folyamatban")))</f>
        <v/>
      </c>
      <c r="O20" s="5" t="n"/>
    </row>
    <row r="21" ht="22" customHeight="1">
      <c r="A21" s="11" t="n"/>
      <c r="B21" s="32" t="n"/>
      <c r="C21" s="4" t="n"/>
      <c r="D21" s="5" t="n"/>
      <c r="E21" s="5" t="n"/>
      <c r="F21" s="5" t="n"/>
      <c r="G21" s="6">
        <f>IF(B21="","",MONTH(B21))</f>
        <v/>
      </c>
      <c r="H21" s="33" t="n"/>
      <c r="I21" s="33" t="n"/>
      <c r="J21" s="34">
        <f>IF(OR(H21="",I21=""),"",I21-H21)</f>
        <v/>
      </c>
      <c r="K21" s="35">
        <f>IF(OR(H21="",I21=""),"",IF(H21=0,0,I21/H21))</f>
        <v/>
      </c>
      <c r="L21" s="36">
        <f>IF(D21="","",IFERROR(VLOOKUP(D21,'Törzsadatok és útmutató'!$A$2:$C$12,3,FALSE),""))</f>
        <v/>
      </c>
      <c r="M21" s="4" t="n"/>
      <c r="N21" s="6">
        <f>IF(OR(H21="",I21=""),"",IF(I21&gt;H21,"Túllépés",IF(I21=H21,"Teljesült","Folyamatban")))</f>
        <v/>
      </c>
      <c r="O21" s="5" t="n"/>
    </row>
    <row r="22" ht="22" customHeight="1">
      <c r="A22" s="2" t="n"/>
      <c r="B22" s="32" t="n"/>
      <c r="C22" s="4" t="n"/>
      <c r="D22" s="5" t="n"/>
      <c r="E22" s="5" t="n"/>
      <c r="F22" s="5" t="n"/>
      <c r="G22" s="6">
        <f>IF(B22="","",MONTH(B22))</f>
        <v/>
      </c>
      <c r="H22" s="33" t="n"/>
      <c r="I22" s="33" t="n"/>
      <c r="J22" s="34">
        <f>IF(OR(H22="",I22=""),"",I22-H22)</f>
        <v/>
      </c>
      <c r="K22" s="35">
        <f>IF(OR(H22="",I22=""),"",IF(H22=0,0,I22/H22))</f>
        <v/>
      </c>
      <c r="L22" s="36">
        <f>IF(D22="","",IFERROR(VLOOKUP(D22,'Törzsadatok és útmutató'!$A$2:$C$12,3,FALSE),""))</f>
        <v/>
      </c>
      <c r="M22" s="4" t="n"/>
      <c r="N22" s="6">
        <f>IF(OR(H22="",I22=""),"",IF(I22&gt;H22,"Túllépés",IF(I22=H22,"Teljesült","Folyamatban")))</f>
        <v/>
      </c>
      <c r="O22" s="5" t="n"/>
    </row>
    <row r="23" ht="22" customHeight="1">
      <c r="A23" s="11" t="n"/>
      <c r="B23" s="32" t="n"/>
      <c r="C23" s="4" t="n"/>
      <c r="D23" s="5" t="n"/>
      <c r="E23" s="5" t="n"/>
      <c r="F23" s="5" t="n"/>
      <c r="G23" s="6">
        <f>IF(B23="","",MONTH(B23))</f>
        <v/>
      </c>
      <c r="H23" s="33" t="n"/>
      <c r="I23" s="33" t="n"/>
      <c r="J23" s="34">
        <f>IF(OR(H23="",I23=""),"",I23-H23)</f>
        <v/>
      </c>
      <c r="K23" s="35">
        <f>IF(OR(H23="",I23=""),"",IF(H23=0,0,I23/H23))</f>
        <v/>
      </c>
      <c r="L23" s="36">
        <f>IF(D23="","",IFERROR(VLOOKUP(D23,'Törzsadatok és útmutató'!$A$2:$C$12,3,FALSE),""))</f>
        <v/>
      </c>
      <c r="M23" s="4" t="n"/>
      <c r="N23" s="6">
        <f>IF(OR(H23="",I23=""),"",IF(I23&gt;H23,"Túllépés",IF(I23=H23,"Teljesült","Folyamatban")))</f>
        <v/>
      </c>
      <c r="O23" s="5" t="n"/>
    </row>
    <row r="24" ht="22" customHeight="1">
      <c r="A24" s="2" t="n"/>
      <c r="B24" s="32" t="n"/>
      <c r="C24" s="4" t="n"/>
      <c r="D24" s="5" t="n"/>
      <c r="E24" s="5" t="n"/>
      <c r="F24" s="5" t="n"/>
      <c r="G24" s="6">
        <f>IF(B24="","",MONTH(B24))</f>
        <v/>
      </c>
      <c r="H24" s="33" t="n"/>
      <c r="I24" s="33" t="n"/>
      <c r="J24" s="34">
        <f>IF(OR(H24="",I24=""),"",I24-H24)</f>
        <v/>
      </c>
      <c r="K24" s="35">
        <f>IF(OR(H24="",I24=""),"",IF(H24=0,0,I24/H24))</f>
        <v/>
      </c>
      <c r="L24" s="36">
        <f>IF(D24="","",IFERROR(VLOOKUP(D24,'Törzsadatok és útmutató'!$A$2:$C$12,3,FALSE),""))</f>
        <v/>
      </c>
      <c r="M24" s="4" t="n"/>
      <c r="N24" s="6">
        <f>IF(OR(H24="",I24=""),"",IF(I24&gt;H24,"Túllépés",IF(I24=H24,"Teljesült","Folyamatban")))</f>
        <v/>
      </c>
      <c r="O24" s="5" t="n"/>
    </row>
    <row r="25" ht="22" customHeight="1">
      <c r="A25" s="11" t="n"/>
      <c r="B25" s="32" t="n"/>
      <c r="C25" s="4" t="n"/>
      <c r="D25" s="5" t="n"/>
      <c r="E25" s="5" t="n"/>
      <c r="F25" s="5" t="n"/>
      <c r="G25" s="6">
        <f>IF(B25="","",MONTH(B25))</f>
        <v/>
      </c>
      <c r="H25" s="33" t="n"/>
      <c r="I25" s="33" t="n"/>
      <c r="J25" s="34">
        <f>IF(OR(H25="",I25=""),"",I25-H25)</f>
        <v/>
      </c>
      <c r="K25" s="35">
        <f>IF(OR(H25="",I25=""),"",IF(H25=0,0,I25/H25))</f>
        <v/>
      </c>
      <c r="L25" s="36">
        <f>IF(D25="","",IFERROR(VLOOKUP(D25,'Törzsadatok és útmutató'!$A$2:$C$12,3,FALSE),""))</f>
        <v/>
      </c>
      <c r="M25" s="4" t="n"/>
      <c r="N25" s="6">
        <f>IF(OR(H25="",I25=""),"",IF(I25&gt;H25,"Túllépés",IF(I25=H25,"Teljesült","Folyamatban")))</f>
        <v/>
      </c>
      <c r="O25" s="5" t="n"/>
    </row>
    <row r="26" ht="22" customHeight="1">
      <c r="A26" s="2" t="n"/>
      <c r="B26" s="32" t="n"/>
      <c r="C26" s="4" t="n"/>
      <c r="D26" s="5" t="n"/>
      <c r="E26" s="5" t="n"/>
      <c r="F26" s="5" t="n"/>
      <c r="G26" s="6">
        <f>IF(B26="","",MONTH(B26))</f>
        <v/>
      </c>
      <c r="H26" s="33" t="n"/>
      <c r="I26" s="33" t="n"/>
      <c r="J26" s="34">
        <f>IF(OR(H26="",I26=""),"",I26-H26)</f>
        <v/>
      </c>
      <c r="K26" s="35">
        <f>IF(OR(H26="",I26=""),"",IF(H26=0,0,I26/H26))</f>
        <v/>
      </c>
      <c r="L26" s="36">
        <f>IF(D26="","",IFERROR(VLOOKUP(D26,'Törzsadatok és útmutató'!$A$2:$C$12,3,FALSE),""))</f>
        <v/>
      </c>
      <c r="M26" s="4" t="n"/>
      <c r="N26" s="6">
        <f>IF(OR(H26="",I26=""),"",IF(I26&gt;H26,"Túllépés",IF(I26=H26,"Teljesült","Folyamatban")))</f>
        <v/>
      </c>
      <c r="O26" s="5" t="n"/>
    </row>
    <row r="27" ht="22" customHeight="1">
      <c r="A27" s="11" t="n"/>
      <c r="B27" s="32" t="n"/>
      <c r="C27" s="4" t="n"/>
      <c r="D27" s="5" t="n"/>
      <c r="E27" s="5" t="n"/>
      <c r="F27" s="5" t="n"/>
      <c r="G27" s="6">
        <f>IF(B27="","",MONTH(B27))</f>
        <v/>
      </c>
      <c r="H27" s="33" t="n"/>
      <c r="I27" s="33" t="n"/>
      <c r="J27" s="34">
        <f>IF(OR(H27="",I27=""),"",I27-H27)</f>
        <v/>
      </c>
      <c r="K27" s="35">
        <f>IF(OR(H27="",I27=""),"",IF(H27=0,0,I27/H27))</f>
        <v/>
      </c>
      <c r="L27" s="36">
        <f>IF(D27="","",IFERROR(VLOOKUP(D27,'Törzsadatok és útmutató'!$A$2:$C$12,3,FALSE),""))</f>
        <v/>
      </c>
      <c r="M27" s="4" t="n"/>
      <c r="N27" s="6">
        <f>IF(OR(H27="",I27=""),"",IF(I27&gt;H27,"Túllépés",IF(I27=H27,"Teljesült","Folyamatban")))</f>
        <v/>
      </c>
      <c r="O27" s="5" t="n"/>
    </row>
    <row r="28" ht="22" customHeight="1">
      <c r="A28" s="2" t="n"/>
      <c r="B28" s="32" t="n"/>
      <c r="C28" s="4" t="n"/>
      <c r="D28" s="5" t="n"/>
      <c r="E28" s="5" t="n"/>
      <c r="F28" s="5" t="n"/>
      <c r="G28" s="6">
        <f>IF(B28="","",MONTH(B28))</f>
        <v/>
      </c>
      <c r="H28" s="33" t="n"/>
      <c r="I28" s="33" t="n"/>
      <c r="J28" s="34">
        <f>IF(OR(H28="",I28=""),"",I28-H28)</f>
        <v/>
      </c>
      <c r="K28" s="35">
        <f>IF(OR(H28="",I28=""),"",IF(H28=0,0,I28/H28))</f>
        <v/>
      </c>
      <c r="L28" s="36">
        <f>IF(D28="","",IFERROR(VLOOKUP(D28,'Törzsadatok és útmutató'!$A$2:$C$12,3,FALSE),""))</f>
        <v/>
      </c>
      <c r="M28" s="4" t="n"/>
      <c r="N28" s="6">
        <f>IF(OR(H28="",I28=""),"",IF(I28&gt;H28,"Túllépés",IF(I28=H28,"Teljesült","Folyamatban")))</f>
        <v/>
      </c>
      <c r="O28" s="5" t="n"/>
    </row>
    <row r="29" ht="22" customHeight="1">
      <c r="A29" s="11" t="n"/>
      <c r="B29" s="32" t="n"/>
      <c r="C29" s="4" t="n"/>
      <c r="D29" s="5" t="n"/>
      <c r="E29" s="5" t="n"/>
      <c r="F29" s="5" t="n"/>
      <c r="G29" s="6">
        <f>IF(B29="","",MONTH(B29))</f>
        <v/>
      </c>
      <c r="H29" s="33" t="n"/>
      <c r="I29" s="33" t="n"/>
      <c r="J29" s="34">
        <f>IF(OR(H29="",I29=""),"",I29-H29)</f>
        <v/>
      </c>
      <c r="K29" s="35">
        <f>IF(OR(H29="",I29=""),"",IF(H29=0,0,I29/H29))</f>
        <v/>
      </c>
      <c r="L29" s="36">
        <f>IF(D29="","",IFERROR(VLOOKUP(D29,'Törzsadatok és útmutató'!$A$2:$C$12,3,FALSE),""))</f>
        <v/>
      </c>
      <c r="M29" s="4" t="n"/>
      <c r="N29" s="6">
        <f>IF(OR(H29="",I29=""),"",IF(I29&gt;H29,"Túllépés",IF(I29=H29,"Teljesült","Folyamatban")))</f>
        <v/>
      </c>
      <c r="O29" s="5" t="n"/>
    </row>
    <row r="30" ht="22" customHeight="1">
      <c r="A30" s="2" t="n"/>
      <c r="B30" s="32" t="n"/>
      <c r="C30" s="4" t="n"/>
      <c r="D30" s="5" t="n"/>
      <c r="E30" s="5" t="n"/>
      <c r="F30" s="5" t="n"/>
      <c r="G30" s="6">
        <f>IF(B30="","",MONTH(B30))</f>
        <v/>
      </c>
      <c r="H30" s="33" t="n"/>
      <c r="I30" s="33" t="n"/>
      <c r="J30" s="34">
        <f>IF(OR(H30="",I30=""),"",I30-H30)</f>
        <v/>
      </c>
      <c r="K30" s="35">
        <f>IF(OR(H30="",I30=""),"",IF(H30=0,0,I30/H30))</f>
        <v/>
      </c>
      <c r="L30" s="36">
        <f>IF(D30="","",IFERROR(VLOOKUP(D30,'Törzsadatok és útmutató'!$A$2:$C$12,3,FALSE),""))</f>
        <v/>
      </c>
      <c r="M30" s="4" t="n"/>
      <c r="N30" s="6">
        <f>IF(OR(H30="",I30=""),"",IF(I30&gt;H30,"Túllépés",IF(I30=H30,"Teljesült","Folyamatban")))</f>
        <v/>
      </c>
      <c r="O30" s="5" t="n"/>
    </row>
    <row r="31" ht="22" customHeight="1">
      <c r="A31" s="11" t="n"/>
      <c r="B31" s="32" t="n"/>
      <c r="C31" s="4" t="n"/>
      <c r="D31" s="5" t="n"/>
      <c r="E31" s="5" t="n"/>
      <c r="F31" s="5" t="n"/>
      <c r="G31" s="6">
        <f>IF(B31="","",MONTH(B31))</f>
        <v/>
      </c>
      <c r="H31" s="33" t="n"/>
      <c r="I31" s="33" t="n"/>
      <c r="J31" s="34">
        <f>IF(OR(H31="",I31=""),"",I31-H31)</f>
        <v/>
      </c>
      <c r="K31" s="35">
        <f>IF(OR(H31="",I31=""),"",IF(H31=0,0,I31/H31))</f>
        <v/>
      </c>
      <c r="L31" s="36">
        <f>IF(D31="","",IFERROR(VLOOKUP(D31,'Törzsadatok és útmutató'!$A$2:$C$12,3,FALSE),""))</f>
        <v/>
      </c>
      <c r="M31" s="4" t="n"/>
      <c r="N31" s="6">
        <f>IF(OR(H31="",I31=""),"",IF(I31&gt;H31,"Túllépés",IF(I31=H31,"Teljesült","Folyamatban")))</f>
        <v/>
      </c>
      <c r="O31" s="5" t="n"/>
    </row>
    <row r="32" ht="22" customHeight="1">
      <c r="A32" s="2" t="n"/>
      <c r="B32" s="32" t="n"/>
      <c r="C32" s="4" t="n"/>
      <c r="D32" s="5" t="n"/>
      <c r="E32" s="5" t="n"/>
      <c r="F32" s="5" t="n"/>
      <c r="G32" s="6">
        <f>IF(B32="","",MONTH(B32))</f>
        <v/>
      </c>
      <c r="H32" s="33" t="n"/>
      <c r="I32" s="33" t="n"/>
      <c r="J32" s="34">
        <f>IF(OR(H32="",I32=""),"",I32-H32)</f>
        <v/>
      </c>
      <c r="K32" s="35">
        <f>IF(OR(H32="",I32=""),"",IF(H32=0,0,I32/H32))</f>
        <v/>
      </c>
      <c r="L32" s="36">
        <f>IF(D32="","",IFERROR(VLOOKUP(D32,'Törzsadatok és útmutató'!$A$2:$C$12,3,FALSE),""))</f>
        <v/>
      </c>
      <c r="M32" s="4" t="n"/>
      <c r="N32" s="6">
        <f>IF(OR(H32="",I32=""),"",IF(I32&gt;H32,"Túllépés",IF(I32=H32,"Teljesült","Folyamatban")))</f>
        <v/>
      </c>
      <c r="O32" s="5" t="n"/>
    </row>
    <row r="33" ht="22" customHeight="1">
      <c r="A33" s="11" t="n"/>
      <c r="B33" s="32" t="n"/>
      <c r="C33" s="4" t="n"/>
      <c r="D33" s="5" t="n"/>
      <c r="E33" s="5" t="n"/>
      <c r="F33" s="5" t="n"/>
      <c r="G33" s="6">
        <f>IF(B33="","",MONTH(B33))</f>
        <v/>
      </c>
      <c r="H33" s="33" t="n"/>
      <c r="I33" s="33" t="n"/>
      <c r="J33" s="34">
        <f>IF(OR(H33="",I33=""),"",I33-H33)</f>
        <v/>
      </c>
      <c r="K33" s="35">
        <f>IF(OR(H33="",I33=""),"",IF(H33=0,0,I33/H33))</f>
        <v/>
      </c>
      <c r="L33" s="36">
        <f>IF(D33="","",IFERROR(VLOOKUP(D33,'Törzsadatok és útmutató'!$A$2:$C$12,3,FALSE),""))</f>
        <v/>
      </c>
      <c r="M33" s="4" t="n"/>
      <c r="N33" s="6">
        <f>IF(OR(H33="",I33=""),"",IF(I33&gt;H33,"Túllépés",IF(I33=H33,"Teljesült","Folyamatban")))</f>
        <v/>
      </c>
      <c r="O33" s="5" t="n"/>
    </row>
    <row r="34" ht="22" customHeight="1">
      <c r="A34" s="2" t="n"/>
      <c r="B34" s="32" t="n"/>
      <c r="C34" s="4" t="n"/>
      <c r="D34" s="5" t="n"/>
      <c r="E34" s="5" t="n"/>
      <c r="F34" s="5" t="n"/>
      <c r="G34" s="6">
        <f>IF(B34="","",MONTH(B34))</f>
        <v/>
      </c>
      <c r="H34" s="33" t="n"/>
      <c r="I34" s="33" t="n"/>
      <c r="J34" s="34">
        <f>IF(OR(H34="",I34=""),"",I34-H34)</f>
        <v/>
      </c>
      <c r="K34" s="35">
        <f>IF(OR(H34="",I34=""),"",IF(H34=0,0,I34/H34))</f>
        <v/>
      </c>
      <c r="L34" s="36">
        <f>IF(D34="","",IFERROR(VLOOKUP(D34,'Törzsadatok és útmutató'!$A$2:$C$12,3,FALSE),""))</f>
        <v/>
      </c>
      <c r="M34" s="4" t="n"/>
      <c r="N34" s="6">
        <f>IF(OR(H34="",I34=""),"",IF(I34&gt;H34,"Túllépés",IF(I34=H34,"Teljesült","Folyamatban")))</f>
        <v/>
      </c>
      <c r="O34" s="5" t="n"/>
    </row>
    <row r="35" ht="22" customHeight="1">
      <c r="A35" s="11" t="n"/>
      <c r="B35" s="32" t="n"/>
      <c r="C35" s="4" t="n"/>
      <c r="D35" s="5" t="n"/>
      <c r="E35" s="5" t="n"/>
      <c r="F35" s="5" t="n"/>
      <c r="G35" s="6">
        <f>IF(B35="","",MONTH(B35))</f>
        <v/>
      </c>
      <c r="H35" s="33" t="n"/>
      <c r="I35" s="33" t="n"/>
      <c r="J35" s="34">
        <f>IF(OR(H35="",I35=""),"",I35-H35)</f>
        <v/>
      </c>
      <c r="K35" s="35">
        <f>IF(OR(H35="",I35=""),"",IF(H35=0,0,I35/H35))</f>
        <v/>
      </c>
      <c r="L35" s="36">
        <f>IF(D35="","",IFERROR(VLOOKUP(D35,'Törzsadatok és útmutató'!$A$2:$C$12,3,FALSE),""))</f>
        <v/>
      </c>
      <c r="M35" s="4" t="n"/>
      <c r="N35" s="6">
        <f>IF(OR(H35="",I35=""),"",IF(I35&gt;H35,"Túllépés",IF(I35=H35,"Teljesült","Folyamatban")))</f>
        <v/>
      </c>
      <c r="O35" s="5" t="n"/>
    </row>
    <row r="36" ht="22" customHeight="1">
      <c r="A36" s="2" t="n"/>
      <c r="B36" s="32" t="n"/>
      <c r="C36" s="4" t="n"/>
      <c r="D36" s="5" t="n"/>
      <c r="E36" s="5" t="n"/>
      <c r="F36" s="5" t="n"/>
      <c r="G36" s="6">
        <f>IF(B36="","",MONTH(B36))</f>
        <v/>
      </c>
      <c r="H36" s="33" t="n"/>
      <c r="I36" s="33" t="n"/>
      <c r="J36" s="34">
        <f>IF(OR(H36="",I36=""),"",I36-H36)</f>
        <v/>
      </c>
      <c r="K36" s="35">
        <f>IF(OR(H36="",I36=""),"",IF(H36=0,0,I36/H36))</f>
        <v/>
      </c>
      <c r="L36" s="36">
        <f>IF(D36="","",IFERROR(VLOOKUP(D36,'Törzsadatok és útmutató'!$A$2:$C$12,3,FALSE),""))</f>
        <v/>
      </c>
      <c r="M36" s="4" t="n"/>
      <c r="N36" s="6">
        <f>IF(OR(H36="",I36=""),"",IF(I36&gt;H36,"Túllépés",IF(I36=H36,"Teljesült","Folyamatban")))</f>
        <v/>
      </c>
      <c r="O36" s="5" t="n"/>
    </row>
    <row r="37" ht="22" customHeight="1">
      <c r="A37" s="11" t="n"/>
      <c r="B37" s="32" t="n"/>
      <c r="C37" s="4" t="n"/>
      <c r="D37" s="5" t="n"/>
      <c r="E37" s="5" t="n"/>
      <c r="F37" s="5" t="n"/>
      <c r="G37" s="6">
        <f>IF(B37="","",MONTH(B37))</f>
        <v/>
      </c>
      <c r="H37" s="33" t="n"/>
      <c r="I37" s="33" t="n"/>
      <c r="J37" s="34">
        <f>IF(OR(H37="",I37=""),"",I37-H37)</f>
        <v/>
      </c>
      <c r="K37" s="35">
        <f>IF(OR(H37="",I37=""),"",IF(H37=0,0,I37/H37))</f>
        <v/>
      </c>
      <c r="L37" s="36">
        <f>IF(D37="","",IFERROR(VLOOKUP(D37,'Törzsadatok és útmutató'!$A$2:$C$12,3,FALSE),""))</f>
        <v/>
      </c>
      <c r="M37" s="4" t="n"/>
      <c r="N37" s="6">
        <f>IF(OR(H37="",I37=""),"",IF(I37&gt;H37,"Túllépés",IF(I37=H37,"Teljesült","Folyamatban")))</f>
        <v/>
      </c>
      <c r="O37" s="5" t="n"/>
    </row>
    <row r="38" ht="22" customHeight="1">
      <c r="A38" s="2" t="n"/>
      <c r="B38" s="32" t="n"/>
      <c r="C38" s="4" t="n"/>
      <c r="D38" s="5" t="n"/>
      <c r="E38" s="5" t="n"/>
      <c r="F38" s="5" t="n"/>
      <c r="G38" s="6">
        <f>IF(B38="","",MONTH(B38))</f>
        <v/>
      </c>
      <c r="H38" s="33" t="n"/>
      <c r="I38" s="33" t="n"/>
      <c r="J38" s="34">
        <f>IF(OR(H38="",I38=""),"",I38-H38)</f>
        <v/>
      </c>
      <c r="K38" s="35">
        <f>IF(OR(H38="",I38=""),"",IF(H38=0,0,I38/H38))</f>
        <v/>
      </c>
      <c r="L38" s="36">
        <f>IF(D38="","",IFERROR(VLOOKUP(D38,'Törzsadatok és útmutató'!$A$2:$C$12,3,FALSE),""))</f>
        <v/>
      </c>
      <c r="M38" s="4" t="n"/>
      <c r="N38" s="6">
        <f>IF(OR(H38="",I38=""),"",IF(I38&gt;H38,"Túllépés",IF(I38=H38,"Teljesült","Folyamatban")))</f>
        <v/>
      </c>
      <c r="O38" s="5" t="n"/>
    </row>
    <row r="39" ht="22" customHeight="1">
      <c r="A39" s="11" t="n"/>
      <c r="B39" s="32" t="n"/>
      <c r="C39" s="4" t="n"/>
      <c r="D39" s="5" t="n"/>
      <c r="E39" s="5" t="n"/>
      <c r="F39" s="5" t="n"/>
      <c r="G39" s="6">
        <f>IF(B39="","",MONTH(B39))</f>
        <v/>
      </c>
      <c r="H39" s="33" t="n"/>
      <c r="I39" s="33" t="n"/>
      <c r="J39" s="34">
        <f>IF(OR(H39="",I39=""),"",I39-H39)</f>
        <v/>
      </c>
      <c r="K39" s="35">
        <f>IF(OR(H39="",I39=""),"",IF(H39=0,0,I39/H39))</f>
        <v/>
      </c>
      <c r="L39" s="36">
        <f>IF(D39="","",IFERROR(VLOOKUP(D39,'Törzsadatok és útmutató'!$A$2:$C$12,3,FALSE),""))</f>
        <v/>
      </c>
      <c r="M39" s="4" t="n"/>
      <c r="N39" s="6">
        <f>IF(OR(H39="",I39=""),"",IF(I39&gt;H39,"Túllépés",IF(I39=H39,"Teljesült","Folyamatban")))</f>
        <v/>
      </c>
      <c r="O39" s="5" t="n"/>
    </row>
    <row r="40" ht="22" customHeight="1">
      <c r="A40" s="2" t="n"/>
      <c r="B40" s="32" t="n"/>
      <c r="C40" s="4" t="n"/>
      <c r="D40" s="5" t="n"/>
      <c r="E40" s="5" t="n"/>
      <c r="F40" s="5" t="n"/>
      <c r="G40" s="6">
        <f>IF(B40="","",MONTH(B40))</f>
        <v/>
      </c>
      <c r="H40" s="33" t="n"/>
      <c r="I40" s="33" t="n"/>
      <c r="J40" s="34">
        <f>IF(OR(H40="",I40=""),"",I40-H40)</f>
        <v/>
      </c>
      <c r="K40" s="35">
        <f>IF(OR(H40="",I40=""),"",IF(H40=0,0,I40/H40))</f>
        <v/>
      </c>
      <c r="L40" s="36">
        <f>IF(D40="","",IFERROR(VLOOKUP(D40,'Törzsadatok és útmutató'!$A$2:$C$12,3,FALSE),""))</f>
        <v/>
      </c>
      <c r="M40" s="4" t="n"/>
      <c r="N40" s="6">
        <f>IF(OR(H40="",I40=""),"",IF(I40&gt;H40,"Túllépés",IF(I40=H40,"Teljesült","Folyamatban")))</f>
        <v/>
      </c>
      <c r="O40" s="5" t="n"/>
    </row>
    <row r="41" ht="22" customHeight="1">
      <c r="A41" s="11" t="n"/>
      <c r="B41" s="32" t="n"/>
      <c r="C41" s="4" t="n"/>
      <c r="D41" s="5" t="n"/>
      <c r="E41" s="5" t="n"/>
      <c r="F41" s="5" t="n"/>
      <c r="G41" s="6">
        <f>IF(B41="","",MONTH(B41))</f>
        <v/>
      </c>
      <c r="H41" s="33" t="n"/>
      <c r="I41" s="33" t="n"/>
      <c r="J41" s="34">
        <f>IF(OR(H41="",I41=""),"",I41-H41)</f>
        <v/>
      </c>
      <c r="K41" s="35">
        <f>IF(OR(H41="",I41=""),"",IF(H41=0,0,I41/H41))</f>
        <v/>
      </c>
      <c r="L41" s="36">
        <f>IF(D41="","",IFERROR(VLOOKUP(D41,'Törzsadatok és útmutató'!$A$2:$C$12,3,FALSE),""))</f>
        <v/>
      </c>
      <c r="M41" s="4" t="n"/>
      <c r="N41" s="6">
        <f>IF(OR(H41="",I41=""),"",IF(I41&gt;H41,"Túllépés",IF(I41=H41,"Teljesült","Folyamatban")))</f>
        <v/>
      </c>
      <c r="O41" s="5" t="n"/>
    </row>
    <row r="42" ht="22" customHeight="1">
      <c r="A42" s="2" t="n"/>
      <c r="B42" s="32" t="n"/>
      <c r="C42" s="4" t="n"/>
      <c r="D42" s="5" t="n"/>
      <c r="E42" s="5" t="n"/>
      <c r="F42" s="5" t="n"/>
      <c r="G42" s="6">
        <f>IF(B42="","",MONTH(B42))</f>
        <v/>
      </c>
      <c r="H42" s="33" t="n"/>
      <c r="I42" s="33" t="n"/>
      <c r="J42" s="34">
        <f>IF(OR(H42="",I42=""),"",I42-H42)</f>
        <v/>
      </c>
      <c r="K42" s="35">
        <f>IF(OR(H42="",I42=""),"",IF(H42=0,0,I42/H42))</f>
        <v/>
      </c>
      <c r="L42" s="36">
        <f>IF(D42="","",IFERROR(VLOOKUP(D42,'Törzsadatok és útmutató'!$A$2:$C$12,3,FALSE),""))</f>
        <v/>
      </c>
      <c r="M42" s="4" t="n"/>
      <c r="N42" s="6">
        <f>IF(OR(H42="",I42=""),"",IF(I42&gt;H42,"Túllépés",IF(I42=H42,"Teljesült","Folyamatban")))</f>
        <v/>
      </c>
      <c r="O42" s="5" t="n"/>
    </row>
    <row r="43" ht="22" customHeight="1">
      <c r="A43" s="11" t="n"/>
      <c r="B43" s="32" t="n"/>
      <c r="C43" s="4" t="n"/>
      <c r="D43" s="5" t="n"/>
      <c r="E43" s="5" t="n"/>
      <c r="F43" s="5" t="n"/>
      <c r="G43" s="6">
        <f>IF(B43="","",MONTH(B43))</f>
        <v/>
      </c>
      <c r="H43" s="33" t="n"/>
      <c r="I43" s="33" t="n"/>
      <c r="J43" s="34">
        <f>IF(OR(H43="",I43=""),"",I43-H43)</f>
        <v/>
      </c>
      <c r="K43" s="35">
        <f>IF(OR(H43="",I43=""),"",IF(H43=0,0,I43/H43))</f>
        <v/>
      </c>
      <c r="L43" s="36">
        <f>IF(D43="","",IFERROR(VLOOKUP(D43,'Törzsadatok és útmutató'!$A$2:$C$12,3,FALSE),""))</f>
        <v/>
      </c>
      <c r="M43" s="4" t="n"/>
      <c r="N43" s="6">
        <f>IF(OR(H43="",I43=""),"",IF(I43&gt;H43,"Túllépés",IF(I43=H43,"Teljesült","Folyamatban")))</f>
        <v/>
      </c>
      <c r="O43" s="5" t="n"/>
    </row>
    <row r="44" ht="22" customHeight="1">
      <c r="A44" s="2" t="n"/>
      <c r="B44" s="32" t="n"/>
      <c r="C44" s="4" t="n"/>
      <c r="D44" s="5" t="n"/>
      <c r="E44" s="5" t="n"/>
      <c r="F44" s="5" t="n"/>
      <c r="G44" s="6">
        <f>IF(B44="","",MONTH(B44))</f>
        <v/>
      </c>
      <c r="H44" s="33" t="n"/>
      <c r="I44" s="33" t="n"/>
      <c r="J44" s="34">
        <f>IF(OR(H44="",I44=""),"",I44-H44)</f>
        <v/>
      </c>
      <c r="K44" s="35">
        <f>IF(OR(H44="",I44=""),"",IF(H44=0,0,I44/H44))</f>
        <v/>
      </c>
      <c r="L44" s="36">
        <f>IF(D44="","",IFERROR(VLOOKUP(D44,'Törzsadatok és útmutató'!$A$2:$C$12,3,FALSE),""))</f>
        <v/>
      </c>
      <c r="M44" s="4" t="n"/>
      <c r="N44" s="6">
        <f>IF(OR(H44="",I44=""),"",IF(I44&gt;H44,"Túllépés",IF(I44=H44,"Teljesült","Folyamatban")))</f>
        <v/>
      </c>
      <c r="O44" s="5" t="n"/>
    </row>
    <row r="45" ht="22" customHeight="1">
      <c r="A45" s="11" t="n"/>
      <c r="B45" s="32" t="n"/>
      <c r="C45" s="4" t="n"/>
      <c r="D45" s="5" t="n"/>
      <c r="E45" s="5" t="n"/>
      <c r="F45" s="5" t="n"/>
      <c r="G45" s="6">
        <f>IF(B45="","",MONTH(B45))</f>
        <v/>
      </c>
      <c r="H45" s="33" t="n"/>
      <c r="I45" s="33" t="n"/>
      <c r="J45" s="34">
        <f>IF(OR(H45="",I45=""),"",I45-H45)</f>
        <v/>
      </c>
      <c r="K45" s="35">
        <f>IF(OR(H45="",I45=""),"",IF(H45=0,0,I45/H45))</f>
        <v/>
      </c>
      <c r="L45" s="36">
        <f>IF(D45="","",IFERROR(VLOOKUP(D45,'Törzsadatok és útmutató'!$A$2:$C$12,3,FALSE),""))</f>
        <v/>
      </c>
      <c r="M45" s="4" t="n"/>
      <c r="N45" s="6">
        <f>IF(OR(H45="",I45=""),"",IF(I45&gt;H45,"Túllépés",IF(I45=H45,"Teljesült","Folyamatban")))</f>
        <v/>
      </c>
      <c r="O45" s="5" t="n"/>
    </row>
    <row r="46" ht="22" customHeight="1">
      <c r="A46" s="2" t="n"/>
      <c r="B46" s="32" t="n"/>
      <c r="C46" s="4" t="n"/>
      <c r="D46" s="5" t="n"/>
      <c r="E46" s="5" t="n"/>
      <c r="F46" s="5" t="n"/>
      <c r="G46" s="6">
        <f>IF(B46="","",MONTH(B46))</f>
        <v/>
      </c>
      <c r="H46" s="33" t="n"/>
      <c r="I46" s="33" t="n"/>
      <c r="J46" s="34">
        <f>IF(OR(H46="",I46=""),"",I46-H46)</f>
        <v/>
      </c>
      <c r="K46" s="35">
        <f>IF(OR(H46="",I46=""),"",IF(H46=0,0,I46/H46))</f>
        <v/>
      </c>
      <c r="L46" s="36">
        <f>IF(D46="","",IFERROR(VLOOKUP(D46,'Törzsadatok és útmutató'!$A$2:$C$12,3,FALSE),""))</f>
        <v/>
      </c>
      <c r="M46" s="4" t="n"/>
      <c r="N46" s="6">
        <f>IF(OR(H46="",I46=""),"",IF(I46&gt;H46,"Túllépés",IF(I46=H46,"Teljesült","Folyamatban")))</f>
        <v/>
      </c>
      <c r="O46" s="5" t="n"/>
    </row>
    <row r="47" ht="22" customHeight="1">
      <c r="A47" s="11" t="n"/>
      <c r="B47" s="32" t="n"/>
      <c r="C47" s="4" t="n"/>
      <c r="D47" s="5" t="n"/>
      <c r="E47" s="5" t="n"/>
      <c r="F47" s="5" t="n"/>
      <c r="G47" s="6">
        <f>IF(B47="","",MONTH(B47))</f>
        <v/>
      </c>
      <c r="H47" s="33" t="n"/>
      <c r="I47" s="33" t="n"/>
      <c r="J47" s="34">
        <f>IF(OR(H47="",I47=""),"",I47-H47)</f>
        <v/>
      </c>
      <c r="K47" s="35">
        <f>IF(OR(H47="",I47=""),"",IF(H47=0,0,I47/H47))</f>
        <v/>
      </c>
      <c r="L47" s="36">
        <f>IF(D47="","",IFERROR(VLOOKUP(D47,'Törzsadatok és útmutató'!$A$2:$C$12,3,FALSE),""))</f>
        <v/>
      </c>
      <c r="M47" s="4" t="n"/>
      <c r="N47" s="6">
        <f>IF(OR(H47="",I47=""),"",IF(I47&gt;H47,"Túllépés",IF(I47=H47,"Teljesült","Folyamatban")))</f>
        <v/>
      </c>
      <c r="O47" s="5" t="n"/>
    </row>
    <row r="48" ht="22" customHeight="1">
      <c r="A48" s="2" t="n"/>
      <c r="B48" s="32" t="n"/>
      <c r="C48" s="4" t="n"/>
      <c r="D48" s="5" t="n"/>
      <c r="E48" s="5" t="n"/>
      <c r="F48" s="5" t="n"/>
      <c r="G48" s="6">
        <f>IF(B48="","",MONTH(B48))</f>
        <v/>
      </c>
      <c r="H48" s="33" t="n"/>
      <c r="I48" s="33" t="n"/>
      <c r="J48" s="34">
        <f>IF(OR(H48="",I48=""),"",I48-H48)</f>
        <v/>
      </c>
      <c r="K48" s="35">
        <f>IF(OR(H48="",I48=""),"",IF(H48=0,0,I48/H48))</f>
        <v/>
      </c>
      <c r="L48" s="36">
        <f>IF(D48="","",IFERROR(VLOOKUP(D48,'Törzsadatok és útmutató'!$A$2:$C$12,3,FALSE),""))</f>
        <v/>
      </c>
      <c r="M48" s="4" t="n"/>
      <c r="N48" s="6">
        <f>IF(OR(H48="",I48=""),"",IF(I48&gt;H48,"Túllépés",IF(I48=H48,"Teljesült","Folyamatban")))</f>
        <v/>
      </c>
      <c r="O48" s="5" t="n"/>
    </row>
    <row r="49" ht="22" customHeight="1">
      <c r="A49" s="11" t="n"/>
      <c r="B49" s="32" t="n"/>
      <c r="C49" s="4" t="n"/>
      <c r="D49" s="5" t="n"/>
      <c r="E49" s="5" t="n"/>
      <c r="F49" s="5" t="n"/>
      <c r="G49" s="6">
        <f>IF(B49="","",MONTH(B49))</f>
        <v/>
      </c>
      <c r="H49" s="33" t="n"/>
      <c r="I49" s="33" t="n"/>
      <c r="J49" s="34">
        <f>IF(OR(H49="",I49=""),"",I49-H49)</f>
        <v/>
      </c>
      <c r="K49" s="35">
        <f>IF(OR(H49="",I49=""),"",IF(H49=0,0,I49/H49))</f>
        <v/>
      </c>
      <c r="L49" s="36">
        <f>IF(D49="","",IFERROR(VLOOKUP(D49,'Törzsadatok és útmutató'!$A$2:$C$12,3,FALSE),""))</f>
        <v/>
      </c>
      <c r="M49" s="4" t="n"/>
      <c r="N49" s="6">
        <f>IF(OR(H49="",I49=""),"",IF(I49&gt;H49,"Túllépés",IF(I49=H49,"Teljesült","Folyamatban")))</f>
        <v/>
      </c>
      <c r="O49" s="5" t="n"/>
    </row>
    <row r="50" ht="22" customHeight="1">
      <c r="A50" s="2" t="n"/>
      <c r="B50" s="32" t="n"/>
      <c r="C50" s="4" t="n"/>
      <c r="D50" s="5" t="n"/>
      <c r="E50" s="5" t="n"/>
      <c r="F50" s="5" t="n"/>
      <c r="G50" s="6">
        <f>IF(B50="","",MONTH(B50))</f>
        <v/>
      </c>
      <c r="H50" s="33" t="n"/>
      <c r="I50" s="33" t="n"/>
      <c r="J50" s="34">
        <f>IF(OR(H50="",I50=""),"",I50-H50)</f>
        <v/>
      </c>
      <c r="K50" s="35">
        <f>IF(OR(H50="",I50=""),"",IF(H50=0,0,I50/H50))</f>
        <v/>
      </c>
      <c r="L50" s="36">
        <f>IF(D50="","",IFERROR(VLOOKUP(D50,'Törzsadatok és útmutató'!$A$2:$C$12,3,FALSE),""))</f>
        <v/>
      </c>
      <c r="M50" s="4" t="n"/>
      <c r="N50" s="6">
        <f>IF(OR(H50="",I50=""),"",IF(I50&gt;H50,"Túllépés",IF(I50=H50,"Teljesült","Folyamatban")))</f>
        <v/>
      </c>
      <c r="O50" s="5" t="n"/>
    </row>
    <row r="51" ht="22" customHeight="1">
      <c r="A51" s="11" t="n"/>
      <c r="B51" s="32" t="n"/>
      <c r="C51" s="4" t="n"/>
      <c r="D51" s="5" t="n"/>
      <c r="E51" s="5" t="n"/>
      <c r="F51" s="5" t="n"/>
      <c r="G51" s="6">
        <f>IF(B51="","",MONTH(B51))</f>
        <v/>
      </c>
      <c r="H51" s="33" t="n"/>
      <c r="I51" s="33" t="n"/>
      <c r="J51" s="34">
        <f>IF(OR(H51="",I51=""),"",I51-H51)</f>
        <v/>
      </c>
      <c r="K51" s="35">
        <f>IF(OR(H51="",I51=""),"",IF(H51=0,0,I51/H51))</f>
        <v/>
      </c>
      <c r="L51" s="36">
        <f>IF(D51="","",IFERROR(VLOOKUP(D51,'Törzsadatok és útmutató'!$A$2:$C$12,3,FALSE),""))</f>
        <v/>
      </c>
      <c r="M51" s="4" t="n"/>
      <c r="N51" s="6">
        <f>IF(OR(H51="",I51=""),"",IF(I51&gt;H51,"Túllépés",IF(I51=H51,"Teljesült","Folyamatban")))</f>
        <v/>
      </c>
      <c r="O51" s="5" t="n"/>
    </row>
    <row r="52" ht="22" customHeight="1">
      <c r="A52" s="2" t="n"/>
      <c r="B52" s="32" t="n"/>
      <c r="C52" s="4" t="n"/>
      <c r="D52" s="5" t="n"/>
      <c r="E52" s="5" t="n"/>
      <c r="F52" s="5" t="n"/>
      <c r="G52" s="6">
        <f>IF(B52="","",MONTH(B52))</f>
        <v/>
      </c>
      <c r="H52" s="33" t="n"/>
      <c r="I52" s="33" t="n"/>
      <c r="J52" s="34">
        <f>IF(OR(H52="",I52=""),"",I52-H52)</f>
        <v/>
      </c>
      <c r="K52" s="35">
        <f>IF(OR(H52="",I52=""),"",IF(H52=0,0,I52/H52))</f>
        <v/>
      </c>
      <c r="L52" s="36">
        <f>IF(D52="","",IFERROR(VLOOKUP(D52,'Törzsadatok és útmutató'!$A$2:$C$12,3,FALSE),""))</f>
        <v/>
      </c>
      <c r="M52" s="4" t="n"/>
      <c r="N52" s="6">
        <f>IF(OR(H52="",I52=""),"",IF(I52&gt;H52,"Túllépés",IF(I52=H52,"Teljesült","Folyamatban")))</f>
        <v/>
      </c>
      <c r="O52" s="5" t="n"/>
    </row>
    <row r="53" ht="22" customHeight="1">
      <c r="A53" s="11" t="n"/>
      <c r="B53" s="32" t="n"/>
      <c r="C53" s="4" t="n"/>
      <c r="D53" s="5" t="n"/>
      <c r="E53" s="5" t="n"/>
      <c r="F53" s="5" t="n"/>
      <c r="G53" s="6">
        <f>IF(B53="","",MONTH(B53))</f>
        <v/>
      </c>
      <c r="H53" s="33" t="n"/>
      <c r="I53" s="33" t="n"/>
      <c r="J53" s="34">
        <f>IF(OR(H53="",I53=""),"",I53-H53)</f>
        <v/>
      </c>
      <c r="K53" s="35">
        <f>IF(OR(H53="",I53=""),"",IF(H53=0,0,I53/H53))</f>
        <v/>
      </c>
      <c r="L53" s="36">
        <f>IF(D53="","",IFERROR(VLOOKUP(D53,'Törzsadatok és útmutató'!$A$2:$C$12,3,FALSE),""))</f>
        <v/>
      </c>
      <c r="M53" s="4" t="n"/>
      <c r="N53" s="6">
        <f>IF(OR(H53="",I53=""),"",IF(I53&gt;H53,"Túllépés",IF(I53=H53,"Teljesült","Folyamatban")))</f>
        <v/>
      </c>
      <c r="O53" s="5" t="n"/>
    </row>
    <row r="54" ht="22" customHeight="1">
      <c r="A54" s="2" t="n"/>
      <c r="B54" s="32" t="n"/>
      <c r="C54" s="4" t="n"/>
      <c r="D54" s="5" t="n"/>
      <c r="E54" s="5" t="n"/>
      <c r="F54" s="5" t="n"/>
      <c r="G54" s="6">
        <f>IF(B54="","",MONTH(B54))</f>
        <v/>
      </c>
      <c r="H54" s="33" t="n"/>
      <c r="I54" s="33" t="n"/>
      <c r="J54" s="34">
        <f>IF(OR(H54="",I54=""),"",I54-H54)</f>
        <v/>
      </c>
      <c r="K54" s="35">
        <f>IF(OR(H54="",I54=""),"",IF(H54=0,0,I54/H54))</f>
        <v/>
      </c>
      <c r="L54" s="36">
        <f>IF(D54="","",IFERROR(VLOOKUP(D54,'Törzsadatok és útmutató'!$A$2:$C$12,3,FALSE),""))</f>
        <v/>
      </c>
      <c r="M54" s="4" t="n"/>
      <c r="N54" s="6">
        <f>IF(OR(H54="",I54=""),"",IF(I54&gt;H54,"Túllépés",IF(I54=H54,"Teljesült","Folyamatban")))</f>
        <v/>
      </c>
      <c r="O54" s="5" t="n"/>
    </row>
    <row r="55" ht="22" customHeight="1">
      <c r="A55" s="11" t="n"/>
      <c r="B55" s="32" t="n"/>
      <c r="C55" s="4" t="n"/>
      <c r="D55" s="5" t="n"/>
      <c r="E55" s="5" t="n"/>
      <c r="F55" s="5" t="n"/>
      <c r="G55" s="6">
        <f>IF(B55="","",MONTH(B55))</f>
        <v/>
      </c>
      <c r="H55" s="33" t="n"/>
      <c r="I55" s="33" t="n"/>
      <c r="J55" s="34">
        <f>IF(OR(H55="",I55=""),"",I55-H55)</f>
        <v/>
      </c>
      <c r="K55" s="35">
        <f>IF(OR(H55="",I55=""),"",IF(H55=0,0,I55/H55))</f>
        <v/>
      </c>
      <c r="L55" s="36">
        <f>IF(D55="","",IFERROR(VLOOKUP(D55,'Törzsadatok és útmutató'!$A$2:$C$12,3,FALSE),""))</f>
        <v/>
      </c>
      <c r="M55" s="4" t="n"/>
      <c r="N55" s="6">
        <f>IF(OR(H55="",I55=""),"",IF(I55&gt;H55,"Túllépés",IF(I55=H55,"Teljesült","Folyamatban")))</f>
        <v/>
      </c>
      <c r="O55" s="5" t="n"/>
    </row>
    <row r="56" ht="22" customHeight="1">
      <c r="A56" s="2" t="n"/>
      <c r="B56" s="32" t="n"/>
      <c r="C56" s="4" t="n"/>
      <c r="D56" s="5" t="n"/>
      <c r="E56" s="5" t="n"/>
      <c r="F56" s="5" t="n"/>
      <c r="G56" s="6">
        <f>IF(B56="","",MONTH(B56))</f>
        <v/>
      </c>
      <c r="H56" s="33" t="n"/>
      <c r="I56" s="33" t="n"/>
      <c r="J56" s="34">
        <f>IF(OR(H56="",I56=""),"",I56-H56)</f>
        <v/>
      </c>
      <c r="K56" s="35">
        <f>IF(OR(H56="",I56=""),"",IF(H56=0,0,I56/H56))</f>
        <v/>
      </c>
      <c r="L56" s="36">
        <f>IF(D56="","",IFERROR(VLOOKUP(D56,'Törzsadatok és útmutató'!$A$2:$C$12,3,FALSE),""))</f>
        <v/>
      </c>
      <c r="M56" s="4" t="n"/>
      <c r="N56" s="6">
        <f>IF(OR(H56="",I56=""),"",IF(I56&gt;H56,"Túllépés",IF(I56=H56,"Teljesült","Folyamatban")))</f>
        <v/>
      </c>
      <c r="O56" s="5" t="n"/>
    </row>
    <row r="57" ht="22" customHeight="1">
      <c r="A57" s="11" t="n"/>
      <c r="B57" s="32" t="n"/>
      <c r="C57" s="4" t="n"/>
      <c r="D57" s="5" t="n"/>
      <c r="E57" s="5" t="n"/>
      <c r="F57" s="5" t="n"/>
      <c r="G57" s="6">
        <f>IF(B57="","",MONTH(B57))</f>
        <v/>
      </c>
      <c r="H57" s="33" t="n"/>
      <c r="I57" s="33" t="n"/>
      <c r="J57" s="34">
        <f>IF(OR(H57="",I57=""),"",I57-H57)</f>
        <v/>
      </c>
      <c r="K57" s="35">
        <f>IF(OR(H57="",I57=""),"",IF(H57=0,0,I57/H57))</f>
        <v/>
      </c>
      <c r="L57" s="36">
        <f>IF(D57="","",IFERROR(VLOOKUP(D57,'Törzsadatok és útmutató'!$A$2:$C$12,3,FALSE),""))</f>
        <v/>
      </c>
      <c r="M57" s="4" t="n"/>
      <c r="N57" s="6">
        <f>IF(OR(H57="",I57=""),"",IF(I57&gt;H57,"Túllépés",IF(I57=H57,"Teljesült","Folyamatban")))</f>
        <v/>
      </c>
      <c r="O57" s="5" t="n"/>
    </row>
    <row r="58" ht="22" customHeight="1">
      <c r="A58" s="2" t="n"/>
      <c r="B58" s="32" t="n"/>
      <c r="C58" s="4" t="n"/>
      <c r="D58" s="5" t="n"/>
      <c r="E58" s="5" t="n"/>
      <c r="F58" s="5" t="n"/>
      <c r="G58" s="6">
        <f>IF(B58="","",MONTH(B58))</f>
        <v/>
      </c>
      <c r="H58" s="33" t="n"/>
      <c r="I58" s="33" t="n"/>
      <c r="J58" s="34">
        <f>IF(OR(H58="",I58=""),"",I58-H58)</f>
        <v/>
      </c>
      <c r="K58" s="35">
        <f>IF(OR(H58="",I58=""),"",IF(H58=0,0,I58/H58))</f>
        <v/>
      </c>
      <c r="L58" s="36">
        <f>IF(D58="","",IFERROR(VLOOKUP(D58,'Törzsadatok és útmutató'!$A$2:$C$12,3,FALSE),""))</f>
        <v/>
      </c>
      <c r="M58" s="4" t="n"/>
      <c r="N58" s="6">
        <f>IF(OR(H58="",I58=""),"",IF(I58&gt;H58,"Túllépés",IF(I58=H58,"Teljesült","Folyamatban")))</f>
        <v/>
      </c>
      <c r="O58" s="5" t="n"/>
    </row>
    <row r="59" ht="22" customHeight="1">
      <c r="A59" s="11" t="n"/>
      <c r="B59" s="32" t="n"/>
      <c r="C59" s="4" t="n"/>
      <c r="D59" s="5" t="n"/>
      <c r="E59" s="5" t="n"/>
      <c r="F59" s="5" t="n"/>
      <c r="G59" s="6">
        <f>IF(B59="","",MONTH(B59))</f>
        <v/>
      </c>
      <c r="H59" s="33" t="n"/>
      <c r="I59" s="33" t="n"/>
      <c r="J59" s="34">
        <f>IF(OR(H59="",I59=""),"",I59-H59)</f>
        <v/>
      </c>
      <c r="K59" s="35">
        <f>IF(OR(H59="",I59=""),"",IF(H59=0,0,I59/H59))</f>
        <v/>
      </c>
      <c r="L59" s="36">
        <f>IF(D59="","",IFERROR(VLOOKUP(D59,'Törzsadatok és útmutató'!$A$2:$C$12,3,FALSE),""))</f>
        <v/>
      </c>
      <c r="M59" s="4" t="n"/>
      <c r="N59" s="6">
        <f>IF(OR(H59="",I59=""),"",IF(I59&gt;H59,"Túllépés",IF(I59=H59,"Teljesült","Folyamatban")))</f>
        <v/>
      </c>
      <c r="O59" s="5" t="n"/>
    </row>
    <row r="60" ht="22" customHeight="1">
      <c r="A60" s="2" t="n"/>
      <c r="B60" s="32" t="n"/>
      <c r="C60" s="4" t="n"/>
      <c r="D60" s="5" t="n"/>
      <c r="E60" s="5" t="n"/>
      <c r="F60" s="5" t="n"/>
      <c r="G60" s="6">
        <f>IF(B60="","",MONTH(B60))</f>
        <v/>
      </c>
      <c r="H60" s="33" t="n"/>
      <c r="I60" s="33" t="n"/>
      <c r="J60" s="34">
        <f>IF(OR(H60="",I60=""),"",I60-H60)</f>
        <v/>
      </c>
      <c r="K60" s="35">
        <f>IF(OR(H60="",I60=""),"",IF(H60=0,0,I60/H60))</f>
        <v/>
      </c>
      <c r="L60" s="36">
        <f>IF(D60="","",IFERROR(VLOOKUP(D60,'Törzsadatok és útmutató'!$A$2:$C$12,3,FALSE),""))</f>
        <v/>
      </c>
      <c r="M60" s="4" t="n"/>
      <c r="N60" s="6">
        <f>IF(OR(H60="",I60=""),"",IF(I60&gt;H60,"Túllépés",IF(I60=H60,"Teljesült","Folyamatban")))</f>
        <v/>
      </c>
      <c r="O60" s="5" t="n"/>
    </row>
    <row r="61" ht="22" customHeight="1">
      <c r="A61" s="11" t="n"/>
      <c r="B61" s="32" t="n"/>
      <c r="C61" s="4" t="n"/>
      <c r="D61" s="5" t="n"/>
      <c r="E61" s="5" t="n"/>
      <c r="F61" s="5" t="n"/>
      <c r="G61" s="6">
        <f>IF(B61="","",MONTH(B61))</f>
        <v/>
      </c>
      <c r="H61" s="33" t="n"/>
      <c r="I61" s="33" t="n"/>
      <c r="J61" s="34">
        <f>IF(OR(H61="",I61=""),"",I61-H61)</f>
        <v/>
      </c>
      <c r="K61" s="35">
        <f>IF(OR(H61="",I61=""),"",IF(H61=0,0,I61/H61))</f>
        <v/>
      </c>
      <c r="L61" s="36">
        <f>IF(D61="","",IFERROR(VLOOKUP(D61,'Törzsadatok és útmutató'!$A$2:$C$12,3,FALSE),""))</f>
        <v/>
      </c>
      <c r="M61" s="4" t="n"/>
      <c r="N61" s="6">
        <f>IF(OR(H61="",I61=""),"",IF(I61&gt;H61,"Túllépés",IF(I61=H61,"Teljesült","Folyamatban")))</f>
        <v/>
      </c>
      <c r="O61" s="5" t="n"/>
    </row>
    <row r="62" ht="22" customHeight="1">
      <c r="A62" s="2" t="n"/>
      <c r="B62" s="32" t="n"/>
      <c r="C62" s="4" t="n"/>
      <c r="D62" s="5" t="n"/>
      <c r="E62" s="5" t="n"/>
      <c r="F62" s="5" t="n"/>
      <c r="G62" s="6">
        <f>IF(B62="","",MONTH(B62))</f>
        <v/>
      </c>
      <c r="H62" s="33" t="n"/>
      <c r="I62" s="33" t="n"/>
      <c r="J62" s="34">
        <f>IF(OR(H62="",I62=""),"",I62-H62)</f>
        <v/>
      </c>
      <c r="K62" s="35">
        <f>IF(OR(H62="",I62=""),"",IF(H62=0,0,I62/H62))</f>
        <v/>
      </c>
      <c r="L62" s="36">
        <f>IF(D62="","",IFERROR(VLOOKUP(D62,'Törzsadatok és útmutató'!$A$2:$C$12,3,FALSE),""))</f>
        <v/>
      </c>
      <c r="M62" s="4" t="n"/>
      <c r="N62" s="6">
        <f>IF(OR(H62="",I62=""),"",IF(I62&gt;H62,"Túllépés",IF(I62=H62,"Teljesült","Folyamatban")))</f>
        <v/>
      </c>
      <c r="O62" s="5" t="n"/>
    </row>
    <row r="63" ht="22" customHeight="1">
      <c r="A63" s="11" t="n"/>
      <c r="B63" s="32" t="n"/>
      <c r="C63" s="4" t="n"/>
      <c r="D63" s="5" t="n"/>
      <c r="E63" s="5" t="n"/>
      <c r="F63" s="5" t="n"/>
      <c r="G63" s="6">
        <f>IF(B63="","",MONTH(B63))</f>
        <v/>
      </c>
      <c r="H63" s="33" t="n"/>
      <c r="I63" s="33" t="n"/>
      <c r="J63" s="34">
        <f>IF(OR(H63="",I63=""),"",I63-H63)</f>
        <v/>
      </c>
      <c r="K63" s="35">
        <f>IF(OR(H63="",I63=""),"",IF(H63=0,0,I63/H63))</f>
        <v/>
      </c>
      <c r="L63" s="36">
        <f>IF(D63="","",IFERROR(VLOOKUP(D63,'Törzsadatok és útmutató'!$A$2:$C$12,3,FALSE),""))</f>
        <v/>
      </c>
      <c r="M63" s="4" t="n"/>
      <c r="N63" s="6">
        <f>IF(OR(H63="",I63=""),"",IF(I63&gt;H63,"Túllépés",IF(I63=H63,"Teljesült","Folyamatban")))</f>
        <v/>
      </c>
      <c r="O63" s="5" t="n"/>
    </row>
    <row r="64" ht="22" customHeight="1">
      <c r="A64" s="2" t="n"/>
      <c r="B64" s="32" t="n"/>
      <c r="C64" s="4" t="n"/>
      <c r="D64" s="5" t="n"/>
      <c r="E64" s="5" t="n"/>
      <c r="F64" s="5" t="n"/>
      <c r="G64" s="6">
        <f>IF(B64="","",MONTH(B64))</f>
        <v/>
      </c>
      <c r="H64" s="33" t="n"/>
      <c r="I64" s="33" t="n"/>
      <c r="J64" s="34">
        <f>IF(OR(H64="",I64=""),"",I64-H64)</f>
        <v/>
      </c>
      <c r="K64" s="35">
        <f>IF(OR(H64="",I64=""),"",IF(H64=0,0,I64/H64))</f>
        <v/>
      </c>
      <c r="L64" s="36">
        <f>IF(D64="","",IFERROR(VLOOKUP(D64,'Törzsadatok és útmutató'!$A$2:$C$12,3,FALSE),""))</f>
        <v/>
      </c>
      <c r="M64" s="4" t="n"/>
      <c r="N64" s="6">
        <f>IF(OR(H64="",I64=""),"",IF(I64&gt;H64,"Túllépés",IF(I64=H64,"Teljesült","Folyamatban")))</f>
        <v/>
      </c>
      <c r="O64" s="5" t="n"/>
    </row>
    <row r="65" ht="22" customHeight="1">
      <c r="A65" s="11" t="n"/>
      <c r="B65" s="32" t="n"/>
      <c r="C65" s="4" t="n"/>
      <c r="D65" s="5" t="n"/>
      <c r="E65" s="5" t="n"/>
      <c r="F65" s="5" t="n"/>
      <c r="G65" s="6">
        <f>IF(B65="","",MONTH(B65))</f>
        <v/>
      </c>
      <c r="H65" s="33" t="n"/>
      <c r="I65" s="33" t="n"/>
      <c r="J65" s="34">
        <f>IF(OR(H65="",I65=""),"",I65-H65)</f>
        <v/>
      </c>
      <c r="K65" s="35">
        <f>IF(OR(H65="",I65=""),"",IF(H65=0,0,I65/H65))</f>
        <v/>
      </c>
      <c r="L65" s="36">
        <f>IF(D65="","",IFERROR(VLOOKUP(D65,'Törzsadatok és útmutató'!$A$2:$C$12,3,FALSE),""))</f>
        <v/>
      </c>
      <c r="M65" s="4" t="n"/>
      <c r="N65" s="6">
        <f>IF(OR(H65="",I65=""),"",IF(I65&gt;H65,"Túllépés",IF(I65=H65,"Teljesült","Folyamatban")))</f>
        <v/>
      </c>
      <c r="O65" s="5" t="n"/>
    </row>
    <row r="66" ht="22" customHeight="1">
      <c r="A66" s="2" t="n"/>
      <c r="B66" s="32" t="n"/>
      <c r="C66" s="4" t="n"/>
      <c r="D66" s="5" t="n"/>
      <c r="E66" s="5" t="n"/>
      <c r="F66" s="5" t="n"/>
      <c r="G66" s="6">
        <f>IF(B66="","",MONTH(B66))</f>
        <v/>
      </c>
      <c r="H66" s="33" t="n"/>
      <c r="I66" s="33" t="n"/>
      <c r="J66" s="34">
        <f>IF(OR(H66="",I66=""),"",I66-H66)</f>
        <v/>
      </c>
      <c r="K66" s="35">
        <f>IF(OR(H66="",I66=""),"",IF(H66=0,0,I66/H66))</f>
        <v/>
      </c>
      <c r="L66" s="36">
        <f>IF(D66="","",IFERROR(VLOOKUP(D66,'Törzsadatok és útmutató'!$A$2:$C$12,3,FALSE),""))</f>
        <v/>
      </c>
      <c r="M66" s="4" t="n"/>
      <c r="N66" s="6">
        <f>IF(OR(H66="",I66=""),"",IF(I66&gt;H66,"Túllépés",IF(I66=H66,"Teljesült","Folyamatban")))</f>
        <v/>
      </c>
      <c r="O66" s="5" t="n"/>
    </row>
    <row r="67" ht="22" customHeight="1">
      <c r="A67" s="11" t="n"/>
      <c r="B67" s="32" t="n"/>
      <c r="C67" s="4" t="n"/>
      <c r="D67" s="5" t="n"/>
      <c r="E67" s="5" t="n"/>
      <c r="F67" s="5" t="n"/>
      <c r="G67" s="6">
        <f>IF(B67="","",MONTH(B67))</f>
        <v/>
      </c>
      <c r="H67" s="33" t="n"/>
      <c r="I67" s="33" t="n"/>
      <c r="J67" s="34">
        <f>IF(OR(H67="",I67=""),"",I67-H67)</f>
        <v/>
      </c>
      <c r="K67" s="35">
        <f>IF(OR(H67="",I67=""),"",IF(H67=0,0,I67/H67))</f>
        <v/>
      </c>
      <c r="L67" s="36">
        <f>IF(D67="","",IFERROR(VLOOKUP(D67,'Törzsadatok és útmutató'!$A$2:$C$12,3,FALSE),""))</f>
        <v/>
      </c>
      <c r="M67" s="4" t="n"/>
      <c r="N67" s="6">
        <f>IF(OR(H67="",I67=""),"",IF(I67&gt;H67,"Túllépés",IF(I67=H67,"Teljesült","Folyamatban")))</f>
        <v/>
      </c>
      <c r="O67" s="5" t="n"/>
    </row>
    <row r="68" ht="22" customHeight="1">
      <c r="A68" s="2" t="n"/>
      <c r="B68" s="32" t="n"/>
      <c r="C68" s="4" t="n"/>
      <c r="D68" s="5" t="n"/>
      <c r="E68" s="5" t="n"/>
      <c r="F68" s="5" t="n"/>
      <c r="G68" s="6">
        <f>IF(B68="","",MONTH(B68))</f>
        <v/>
      </c>
      <c r="H68" s="33" t="n"/>
      <c r="I68" s="33" t="n"/>
      <c r="J68" s="34">
        <f>IF(OR(H68="",I68=""),"",I68-H68)</f>
        <v/>
      </c>
      <c r="K68" s="35">
        <f>IF(OR(H68="",I68=""),"",IF(H68=0,0,I68/H68))</f>
        <v/>
      </c>
      <c r="L68" s="36">
        <f>IF(D68="","",IFERROR(VLOOKUP(D68,'Törzsadatok és útmutató'!$A$2:$C$12,3,FALSE),""))</f>
        <v/>
      </c>
      <c r="M68" s="4" t="n"/>
      <c r="N68" s="6">
        <f>IF(OR(H68="",I68=""),"",IF(I68&gt;H68,"Túllépés",IF(I68=H68,"Teljesült","Folyamatban")))</f>
        <v/>
      </c>
      <c r="O68" s="5" t="n"/>
    </row>
    <row r="69" ht="22" customHeight="1">
      <c r="A69" s="11" t="n"/>
      <c r="B69" s="32" t="n"/>
      <c r="C69" s="4" t="n"/>
      <c r="D69" s="5" t="n"/>
      <c r="E69" s="5" t="n"/>
      <c r="F69" s="5" t="n"/>
      <c r="G69" s="6">
        <f>IF(B69="","",MONTH(B69))</f>
        <v/>
      </c>
      <c r="H69" s="33" t="n"/>
      <c r="I69" s="33" t="n"/>
      <c r="J69" s="34">
        <f>IF(OR(H69="",I69=""),"",I69-H69)</f>
        <v/>
      </c>
      <c r="K69" s="35">
        <f>IF(OR(H69="",I69=""),"",IF(H69=0,0,I69/H69))</f>
        <v/>
      </c>
      <c r="L69" s="36">
        <f>IF(D69="","",IFERROR(VLOOKUP(D69,'Törzsadatok és útmutató'!$A$2:$C$12,3,FALSE),""))</f>
        <v/>
      </c>
      <c r="M69" s="4" t="n"/>
      <c r="N69" s="6">
        <f>IF(OR(H69="",I69=""),"",IF(I69&gt;H69,"Túllépés",IF(I69=H69,"Teljesült","Folyamatban")))</f>
        <v/>
      </c>
      <c r="O69" s="5" t="n"/>
    </row>
    <row r="70" ht="22" customHeight="1">
      <c r="A70" s="2" t="n"/>
      <c r="B70" s="32" t="n"/>
      <c r="C70" s="4" t="n"/>
      <c r="D70" s="5" t="n"/>
      <c r="E70" s="5" t="n"/>
      <c r="F70" s="5" t="n"/>
      <c r="G70" s="6">
        <f>IF(B70="","",MONTH(B70))</f>
        <v/>
      </c>
      <c r="H70" s="33" t="n"/>
      <c r="I70" s="33" t="n"/>
      <c r="J70" s="34">
        <f>IF(OR(H70="",I70=""),"",I70-H70)</f>
        <v/>
      </c>
      <c r="K70" s="35">
        <f>IF(OR(H70="",I70=""),"",IF(H70=0,0,I70/H70))</f>
        <v/>
      </c>
      <c r="L70" s="36">
        <f>IF(D70="","",IFERROR(VLOOKUP(D70,'Törzsadatok és útmutató'!$A$2:$C$12,3,FALSE),""))</f>
        <v/>
      </c>
      <c r="M70" s="4" t="n"/>
      <c r="N70" s="6">
        <f>IF(OR(H70="",I70=""),"",IF(I70&gt;H70,"Túllépés",IF(I70=H70,"Teljesült","Folyamatban")))</f>
        <v/>
      </c>
      <c r="O70" s="5" t="n"/>
    </row>
    <row r="71" ht="22" customHeight="1">
      <c r="A71" s="11" t="n"/>
      <c r="B71" s="32" t="n"/>
      <c r="C71" s="4" t="n"/>
      <c r="D71" s="5" t="n"/>
      <c r="E71" s="5" t="n"/>
      <c r="F71" s="5" t="n"/>
      <c r="G71" s="6">
        <f>IF(B71="","",MONTH(B71))</f>
        <v/>
      </c>
      <c r="H71" s="33" t="n"/>
      <c r="I71" s="33" t="n"/>
      <c r="J71" s="34">
        <f>IF(OR(H71="",I71=""),"",I71-H71)</f>
        <v/>
      </c>
      <c r="K71" s="35">
        <f>IF(OR(H71="",I71=""),"",IF(H71=0,0,I71/H71))</f>
        <v/>
      </c>
      <c r="L71" s="36">
        <f>IF(D71="","",IFERROR(VLOOKUP(D71,'Törzsadatok és útmutató'!$A$2:$C$12,3,FALSE),""))</f>
        <v/>
      </c>
      <c r="M71" s="4" t="n"/>
      <c r="N71" s="6">
        <f>IF(OR(H71="",I71=""),"",IF(I71&gt;H71,"Túllépés",IF(I71=H71,"Teljesült","Folyamatban")))</f>
        <v/>
      </c>
      <c r="O71" s="5" t="n"/>
    </row>
    <row r="72" ht="22" customHeight="1">
      <c r="A72" s="2" t="n"/>
      <c r="B72" s="32" t="n"/>
      <c r="C72" s="4" t="n"/>
      <c r="D72" s="5" t="n"/>
      <c r="E72" s="5" t="n"/>
      <c r="F72" s="5" t="n"/>
      <c r="G72" s="6">
        <f>IF(B72="","",MONTH(B72))</f>
        <v/>
      </c>
      <c r="H72" s="33" t="n"/>
      <c r="I72" s="33" t="n"/>
      <c r="J72" s="34">
        <f>IF(OR(H72="",I72=""),"",I72-H72)</f>
        <v/>
      </c>
      <c r="K72" s="35">
        <f>IF(OR(H72="",I72=""),"",IF(H72=0,0,I72/H72))</f>
        <v/>
      </c>
      <c r="L72" s="36">
        <f>IF(D72="","",IFERROR(VLOOKUP(D72,'Törzsadatok és útmutató'!$A$2:$C$12,3,FALSE),""))</f>
        <v/>
      </c>
      <c r="M72" s="4" t="n"/>
      <c r="N72" s="6">
        <f>IF(OR(H72="",I72=""),"",IF(I72&gt;H72,"Túllépés",IF(I72=H72,"Teljesült","Folyamatban")))</f>
        <v/>
      </c>
      <c r="O72" s="5" t="n"/>
    </row>
    <row r="73" ht="22" customHeight="1">
      <c r="A73" s="11" t="n"/>
      <c r="B73" s="32" t="n"/>
      <c r="C73" s="4" t="n"/>
      <c r="D73" s="5" t="n"/>
      <c r="E73" s="5" t="n"/>
      <c r="F73" s="5" t="n"/>
      <c r="G73" s="6">
        <f>IF(B73="","",MONTH(B73))</f>
        <v/>
      </c>
      <c r="H73" s="33" t="n"/>
      <c r="I73" s="33" t="n"/>
      <c r="J73" s="34">
        <f>IF(OR(H73="",I73=""),"",I73-H73)</f>
        <v/>
      </c>
      <c r="K73" s="35">
        <f>IF(OR(H73="",I73=""),"",IF(H73=0,0,I73/H73))</f>
        <v/>
      </c>
      <c r="L73" s="36">
        <f>IF(D73="","",IFERROR(VLOOKUP(D73,'Törzsadatok és útmutató'!$A$2:$C$12,3,FALSE),""))</f>
        <v/>
      </c>
      <c r="M73" s="4" t="n"/>
      <c r="N73" s="6">
        <f>IF(OR(H73="",I73=""),"",IF(I73&gt;H73,"Túllépés",IF(I73=H73,"Teljesült","Folyamatban")))</f>
        <v/>
      </c>
      <c r="O73" s="5" t="n"/>
    </row>
    <row r="74" ht="22" customHeight="1">
      <c r="A74" s="2" t="n"/>
      <c r="B74" s="32" t="n"/>
      <c r="C74" s="4" t="n"/>
      <c r="D74" s="5" t="n"/>
      <c r="E74" s="5" t="n"/>
      <c r="F74" s="5" t="n"/>
      <c r="G74" s="6">
        <f>IF(B74="","",MONTH(B74))</f>
        <v/>
      </c>
      <c r="H74" s="33" t="n"/>
      <c r="I74" s="33" t="n"/>
      <c r="J74" s="34">
        <f>IF(OR(H74="",I74=""),"",I74-H74)</f>
        <v/>
      </c>
      <c r="K74" s="35">
        <f>IF(OR(H74="",I74=""),"",IF(H74=0,0,I74/H74))</f>
        <v/>
      </c>
      <c r="L74" s="36">
        <f>IF(D74="","",IFERROR(VLOOKUP(D74,'Törzsadatok és útmutató'!$A$2:$C$12,3,FALSE),""))</f>
        <v/>
      </c>
      <c r="M74" s="4" t="n"/>
      <c r="N74" s="6">
        <f>IF(OR(H74="",I74=""),"",IF(I74&gt;H74,"Túllépés",IF(I74=H74,"Teljesült","Folyamatban")))</f>
        <v/>
      </c>
      <c r="O74" s="5" t="n"/>
    </row>
    <row r="75" ht="22" customHeight="1">
      <c r="A75" s="11" t="n"/>
      <c r="B75" s="32" t="n"/>
      <c r="C75" s="4" t="n"/>
      <c r="D75" s="5" t="n"/>
      <c r="E75" s="5" t="n"/>
      <c r="F75" s="5" t="n"/>
      <c r="G75" s="6">
        <f>IF(B75="","",MONTH(B75))</f>
        <v/>
      </c>
      <c r="H75" s="33" t="n"/>
      <c r="I75" s="33" t="n"/>
      <c r="J75" s="34">
        <f>IF(OR(H75="",I75=""),"",I75-H75)</f>
        <v/>
      </c>
      <c r="K75" s="35">
        <f>IF(OR(H75="",I75=""),"",IF(H75=0,0,I75/H75))</f>
        <v/>
      </c>
      <c r="L75" s="36">
        <f>IF(D75="","",IFERROR(VLOOKUP(D75,'Törzsadatok és útmutató'!$A$2:$C$12,3,FALSE),""))</f>
        <v/>
      </c>
      <c r="M75" s="4" t="n"/>
      <c r="N75" s="6">
        <f>IF(OR(H75="",I75=""),"",IF(I75&gt;H75,"Túllépés",IF(I75=H75,"Teljesült","Folyamatban")))</f>
        <v/>
      </c>
      <c r="O75" s="5" t="n"/>
    </row>
    <row r="76" ht="22" customHeight="1">
      <c r="A76" s="2" t="n"/>
      <c r="B76" s="32" t="n"/>
      <c r="C76" s="4" t="n"/>
      <c r="D76" s="5" t="n"/>
      <c r="E76" s="5" t="n"/>
      <c r="F76" s="5" t="n"/>
      <c r="G76" s="6">
        <f>IF(B76="","",MONTH(B76))</f>
        <v/>
      </c>
      <c r="H76" s="33" t="n"/>
      <c r="I76" s="33" t="n"/>
      <c r="J76" s="34">
        <f>IF(OR(H76="",I76=""),"",I76-H76)</f>
        <v/>
      </c>
      <c r="K76" s="35">
        <f>IF(OR(H76="",I76=""),"",IF(H76=0,0,I76/H76))</f>
        <v/>
      </c>
      <c r="L76" s="36">
        <f>IF(D76="","",IFERROR(VLOOKUP(D76,'Törzsadatok és útmutató'!$A$2:$C$12,3,FALSE),""))</f>
        <v/>
      </c>
      <c r="M76" s="4" t="n"/>
      <c r="N76" s="6">
        <f>IF(OR(H76="",I76=""),"",IF(I76&gt;H76,"Túllépés",IF(I76=H76,"Teljesült","Folyamatban")))</f>
        <v/>
      </c>
      <c r="O76" s="5" t="n"/>
    </row>
    <row r="77" ht="22" customHeight="1">
      <c r="A77" s="11" t="n"/>
      <c r="B77" s="32" t="n"/>
      <c r="C77" s="4" t="n"/>
      <c r="D77" s="5" t="n"/>
      <c r="E77" s="5" t="n"/>
      <c r="F77" s="5" t="n"/>
      <c r="G77" s="6">
        <f>IF(B77="","",MONTH(B77))</f>
        <v/>
      </c>
      <c r="H77" s="33" t="n"/>
      <c r="I77" s="33" t="n"/>
      <c r="J77" s="34">
        <f>IF(OR(H77="",I77=""),"",I77-H77)</f>
        <v/>
      </c>
      <c r="K77" s="35">
        <f>IF(OR(H77="",I77=""),"",IF(H77=0,0,I77/H77))</f>
        <v/>
      </c>
      <c r="L77" s="36">
        <f>IF(D77="","",IFERROR(VLOOKUP(D77,'Törzsadatok és útmutató'!$A$2:$C$12,3,FALSE),""))</f>
        <v/>
      </c>
      <c r="M77" s="4" t="n"/>
      <c r="N77" s="6">
        <f>IF(OR(H77="",I77=""),"",IF(I77&gt;H77,"Túllépés",IF(I77=H77,"Teljesült","Folyamatban")))</f>
        <v/>
      </c>
      <c r="O77" s="5" t="n"/>
    </row>
    <row r="78" ht="22" customHeight="1">
      <c r="A78" s="2" t="n"/>
      <c r="B78" s="32" t="n"/>
      <c r="C78" s="4" t="n"/>
      <c r="D78" s="5" t="n"/>
      <c r="E78" s="5" t="n"/>
      <c r="F78" s="5" t="n"/>
      <c r="G78" s="6">
        <f>IF(B78="","",MONTH(B78))</f>
        <v/>
      </c>
      <c r="H78" s="33" t="n"/>
      <c r="I78" s="33" t="n"/>
      <c r="J78" s="34">
        <f>IF(OR(H78="",I78=""),"",I78-H78)</f>
        <v/>
      </c>
      <c r="K78" s="35">
        <f>IF(OR(H78="",I78=""),"",IF(H78=0,0,I78/H78))</f>
        <v/>
      </c>
      <c r="L78" s="36">
        <f>IF(D78="","",IFERROR(VLOOKUP(D78,'Törzsadatok és útmutató'!$A$2:$C$12,3,FALSE),""))</f>
        <v/>
      </c>
      <c r="M78" s="4" t="n"/>
      <c r="N78" s="6">
        <f>IF(OR(H78="",I78=""),"",IF(I78&gt;H78,"Túllépés",IF(I78=H78,"Teljesült","Folyamatban")))</f>
        <v/>
      </c>
      <c r="O78" s="5" t="n"/>
    </row>
    <row r="79" ht="22" customHeight="1">
      <c r="A79" s="11" t="n"/>
      <c r="B79" s="32" t="n"/>
      <c r="C79" s="4" t="n"/>
      <c r="D79" s="5" t="n"/>
      <c r="E79" s="5" t="n"/>
      <c r="F79" s="5" t="n"/>
      <c r="G79" s="6">
        <f>IF(B79="","",MONTH(B79))</f>
        <v/>
      </c>
      <c r="H79" s="33" t="n"/>
      <c r="I79" s="33" t="n"/>
      <c r="J79" s="34">
        <f>IF(OR(H79="",I79=""),"",I79-H79)</f>
        <v/>
      </c>
      <c r="K79" s="35">
        <f>IF(OR(H79="",I79=""),"",IF(H79=0,0,I79/H79))</f>
        <v/>
      </c>
      <c r="L79" s="36">
        <f>IF(D79="","",IFERROR(VLOOKUP(D79,'Törzsadatok és útmutató'!$A$2:$C$12,3,FALSE),""))</f>
        <v/>
      </c>
      <c r="M79" s="4" t="n"/>
      <c r="N79" s="6">
        <f>IF(OR(H79="",I79=""),"",IF(I79&gt;H79,"Túllépés",IF(I79=H79,"Teljesült","Folyamatban")))</f>
        <v/>
      </c>
      <c r="O79" s="5" t="n"/>
    </row>
    <row r="80" ht="22" customHeight="1">
      <c r="A80" s="2" t="n"/>
      <c r="B80" s="32" t="n"/>
      <c r="C80" s="4" t="n"/>
      <c r="D80" s="5" t="n"/>
      <c r="E80" s="5" t="n"/>
      <c r="F80" s="5" t="n"/>
      <c r="G80" s="6">
        <f>IF(B80="","",MONTH(B80))</f>
        <v/>
      </c>
      <c r="H80" s="33" t="n"/>
      <c r="I80" s="33" t="n"/>
      <c r="J80" s="34">
        <f>IF(OR(H80="",I80=""),"",I80-H80)</f>
        <v/>
      </c>
      <c r="K80" s="35">
        <f>IF(OR(H80="",I80=""),"",IF(H80=0,0,I80/H80))</f>
        <v/>
      </c>
      <c r="L80" s="36">
        <f>IF(D80="","",IFERROR(VLOOKUP(D80,'Törzsadatok és útmutató'!$A$2:$C$12,3,FALSE),""))</f>
        <v/>
      </c>
      <c r="M80" s="4" t="n"/>
      <c r="N80" s="6">
        <f>IF(OR(H80="",I80=""),"",IF(I80&gt;H80,"Túllépés",IF(I80=H80,"Teljesült","Folyamatban")))</f>
        <v/>
      </c>
      <c r="O80" s="5" t="n"/>
    </row>
    <row r="81" ht="22" customHeight="1">
      <c r="A81" s="11" t="n"/>
      <c r="B81" s="32" t="n"/>
      <c r="C81" s="4" t="n"/>
      <c r="D81" s="5" t="n"/>
      <c r="E81" s="5" t="n"/>
      <c r="F81" s="5" t="n"/>
      <c r="G81" s="6">
        <f>IF(B81="","",MONTH(B81))</f>
        <v/>
      </c>
      <c r="H81" s="33" t="n"/>
      <c r="I81" s="33" t="n"/>
      <c r="J81" s="34">
        <f>IF(OR(H81="",I81=""),"",I81-H81)</f>
        <v/>
      </c>
      <c r="K81" s="35">
        <f>IF(OR(H81="",I81=""),"",IF(H81=0,0,I81/H81))</f>
        <v/>
      </c>
      <c r="L81" s="36">
        <f>IF(D81="","",IFERROR(VLOOKUP(D81,'Törzsadatok és útmutató'!$A$2:$C$12,3,FALSE),""))</f>
        <v/>
      </c>
      <c r="M81" s="4" t="n"/>
      <c r="N81" s="6">
        <f>IF(OR(H81="",I81=""),"",IF(I81&gt;H81,"Túllépés",IF(I81=H81,"Teljesült","Folyamatban")))</f>
        <v/>
      </c>
      <c r="O81" s="5" t="n"/>
    </row>
    <row r="82" ht="22" customHeight="1">
      <c r="A82" s="2" t="n"/>
      <c r="B82" s="32" t="n"/>
      <c r="C82" s="4" t="n"/>
      <c r="D82" s="5" t="n"/>
      <c r="E82" s="5" t="n"/>
      <c r="F82" s="5" t="n"/>
      <c r="G82" s="6">
        <f>IF(B82="","",MONTH(B82))</f>
        <v/>
      </c>
      <c r="H82" s="33" t="n"/>
      <c r="I82" s="33" t="n"/>
      <c r="J82" s="34">
        <f>IF(OR(H82="",I82=""),"",I82-H82)</f>
        <v/>
      </c>
      <c r="K82" s="35">
        <f>IF(OR(H82="",I82=""),"",IF(H82=0,0,I82/H82))</f>
        <v/>
      </c>
      <c r="L82" s="36">
        <f>IF(D82="","",IFERROR(VLOOKUP(D82,'Törzsadatok és útmutató'!$A$2:$C$12,3,FALSE),""))</f>
        <v/>
      </c>
      <c r="M82" s="4" t="n"/>
      <c r="N82" s="6">
        <f>IF(OR(H82="",I82=""),"",IF(I82&gt;H82,"Túllépés",IF(I82=H82,"Teljesült","Folyamatban")))</f>
        <v/>
      </c>
      <c r="O82" s="5" t="n"/>
    </row>
    <row r="83" ht="22" customHeight="1">
      <c r="A83" s="11" t="n"/>
      <c r="B83" s="32" t="n"/>
      <c r="C83" s="4" t="n"/>
      <c r="D83" s="5" t="n"/>
      <c r="E83" s="5" t="n"/>
      <c r="F83" s="5" t="n"/>
      <c r="G83" s="6">
        <f>IF(B83="","",MONTH(B83))</f>
        <v/>
      </c>
      <c r="H83" s="33" t="n"/>
      <c r="I83" s="33" t="n"/>
      <c r="J83" s="34">
        <f>IF(OR(H83="",I83=""),"",I83-H83)</f>
        <v/>
      </c>
      <c r="K83" s="35">
        <f>IF(OR(H83="",I83=""),"",IF(H83=0,0,I83/H83))</f>
        <v/>
      </c>
      <c r="L83" s="36">
        <f>IF(D83="","",IFERROR(VLOOKUP(D83,'Törzsadatok és útmutató'!$A$2:$C$12,3,FALSE),""))</f>
        <v/>
      </c>
      <c r="M83" s="4" t="n"/>
      <c r="N83" s="6">
        <f>IF(OR(H83="",I83=""),"",IF(I83&gt;H83,"Túllépés",IF(I83=H83,"Teljesült","Folyamatban")))</f>
        <v/>
      </c>
      <c r="O83" s="5" t="n"/>
    </row>
    <row r="84" ht="22" customHeight="1">
      <c r="A84" s="2" t="n"/>
      <c r="B84" s="32" t="n"/>
      <c r="C84" s="4" t="n"/>
      <c r="D84" s="5" t="n"/>
      <c r="E84" s="5" t="n"/>
      <c r="F84" s="5" t="n"/>
      <c r="G84" s="6">
        <f>IF(B84="","",MONTH(B84))</f>
        <v/>
      </c>
      <c r="H84" s="33" t="n"/>
      <c r="I84" s="33" t="n"/>
      <c r="J84" s="34">
        <f>IF(OR(H84="",I84=""),"",I84-H84)</f>
        <v/>
      </c>
      <c r="K84" s="35">
        <f>IF(OR(H84="",I84=""),"",IF(H84=0,0,I84/H84))</f>
        <v/>
      </c>
      <c r="L84" s="36">
        <f>IF(D84="","",IFERROR(VLOOKUP(D84,'Törzsadatok és útmutató'!$A$2:$C$12,3,FALSE),""))</f>
        <v/>
      </c>
      <c r="M84" s="4" t="n"/>
      <c r="N84" s="6">
        <f>IF(OR(H84="",I84=""),"",IF(I84&gt;H84,"Túllépés",IF(I84=H84,"Teljesült","Folyamatban")))</f>
        <v/>
      </c>
      <c r="O84" s="5" t="n"/>
    </row>
    <row r="85" ht="22" customHeight="1">
      <c r="A85" s="11" t="n"/>
      <c r="B85" s="32" t="n"/>
      <c r="C85" s="4" t="n"/>
      <c r="D85" s="5" t="n"/>
      <c r="E85" s="5" t="n"/>
      <c r="F85" s="5" t="n"/>
      <c r="G85" s="6">
        <f>IF(B85="","",MONTH(B85))</f>
        <v/>
      </c>
      <c r="H85" s="33" t="n"/>
      <c r="I85" s="33" t="n"/>
      <c r="J85" s="34">
        <f>IF(OR(H85="",I85=""),"",I85-H85)</f>
        <v/>
      </c>
      <c r="K85" s="35">
        <f>IF(OR(H85="",I85=""),"",IF(H85=0,0,I85/H85))</f>
        <v/>
      </c>
      <c r="L85" s="36">
        <f>IF(D85="","",IFERROR(VLOOKUP(D85,'Törzsadatok és útmutató'!$A$2:$C$12,3,FALSE),""))</f>
        <v/>
      </c>
      <c r="M85" s="4" t="n"/>
      <c r="N85" s="6">
        <f>IF(OR(H85="",I85=""),"",IF(I85&gt;H85,"Túllépés",IF(I85=H85,"Teljesült","Folyamatban")))</f>
        <v/>
      </c>
      <c r="O85" s="5" t="n"/>
    </row>
    <row r="86" ht="22" customHeight="1">
      <c r="A86" s="2" t="n"/>
      <c r="B86" s="32" t="n"/>
      <c r="C86" s="4" t="n"/>
      <c r="D86" s="5" t="n"/>
      <c r="E86" s="5" t="n"/>
      <c r="F86" s="5" t="n"/>
      <c r="G86" s="6">
        <f>IF(B86="","",MONTH(B86))</f>
        <v/>
      </c>
      <c r="H86" s="33" t="n"/>
      <c r="I86" s="33" t="n"/>
      <c r="J86" s="34">
        <f>IF(OR(H86="",I86=""),"",I86-H86)</f>
        <v/>
      </c>
      <c r="K86" s="35">
        <f>IF(OR(H86="",I86=""),"",IF(H86=0,0,I86/H86))</f>
        <v/>
      </c>
      <c r="L86" s="36">
        <f>IF(D86="","",IFERROR(VLOOKUP(D86,'Törzsadatok és útmutató'!$A$2:$C$12,3,FALSE),""))</f>
        <v/>
      </c>
      <c r="M86" s="4" t="n"/>
      <c r="N86" s="6">
        <f>IF(OR(H86="",I86=""),"",IF(I86&gt;H86,"Túllépés",IF(I86=H86,"Teljesült","Folyamatban")))</f>
        <v/>
      </c>
      <c r="O86" s="5" t="n"/>
    </row>
    <row r="87" ht="22" customHeight="1">
      <c r="A87" s="11" t="n"/>
      <c r="B87" s="32" t="n"/>
      <c r="C87" s="4" t="n"/>
      <c r="D87" s="5" t="n"/>
      <c r="E87" s="5" t="n"/>
      <c r="F87" s="5" t="n"/>
      <c r="G87" s="6">
        <f>IF(B87="","",MONTH(B87))</f>
        <v/>
      </c>
      <c r="H87" s="33" t="n"/>
      <c r="I87" s="33" t="n"/>
      <c r="J87" s="34">
        <f>IF(OR(H87="",I87=""),"",I87-H87)</f>
        <v/>
      </c>
      <c r="K87" s="35">
        <f>IF(OR(H87="",I87=""),"",IF(H87=0,0,I87/H87))</f>
        <v/>
      </c>
      <c r="L87" s="36">
        <f>IF(D87="","",IFERROR(VLOOKUP(D87,'Törzsadatok és útmutató'!$A$2:$C$12,3,FALSE),""))</f>
        <v/>
      </c>
      <c r="M87" s="4" t="n"/>
      <c r="N87" s="6">
        <f>IF(OR(H87="",I87=""),"",IF(I87&gt;H87,"Túllépés",IF(I87=H87,"Teljesült","Folyamatban")))</f>
        <v/>
      </c>
      <c r="O87" s="5" t="n"/>
    </row>
    <row r="88" ht="22" customHeight="1">
      <c r="A88" s="2" t="n"/>
      <c r="B88" s="32" t="n"/>
      <c r="C88" s="4" t="n"/>
      <c r="D88" s="5" t="n"/>
      <c r="E88" s="5" t="n"/>
      <c r="F88" s="5" t="n"/>
      <c r="G88" s="6">
        <f>IF(B88="","",MONTH(B88))</f>
        <v/>
      </c>
      <c r="H88" s="33" t="n"/>
      <c r="I88" s="33" t="n"/>
      <c r="J88" s="34">
        <f>IF(OR(H88="",I88=""),"",I88-H88)</f>
        <v/>
      </c>
      <c r="K88" s="35">
        <f>IF(OR(H88="",I88=""),"",IF(H88=0,0,I88/H88))</f>
        <v/>
      </c>
      <c r="L88" s="36">
        <f>IF(D88="","",IFERROR(VLOOKUP(D88,'Törzsadatok és útmutató'!$A$2:$C$12,3,FALSE),""))</f>
        <v/>
      </c>
      <c r="M88" s="4" t="n"/>
      <c r="N88" s="6">
        <f>IF(OR(H88="",I88=""),"",IF(I88&gt;H88,"Túllépés",IF(I88=H88,"Teljesült","Folyamatban")))</f>
        <v/>
      </c>
      <c r="O88" s="5" t="n"/>
    </row>
    <row r="89" ht="22" customHeight="1">
      <c r="A89" s="11" t="n"/>
      <c r="B89" s="32" t="n"/>
      <c r="C89" s="4" t="n"/>
      <c r="D89" s="5" t="n"/>
      <c r="E89" s="5" t="n"/>
      <c r="F89" s="5" t="n"/>
      <c r="G89" s="6">
        <f>IF(B89="","",MONTH(B89))</f>
        <v/>
      </c>
      <c r="H89" s="33" t="n"/>
      <c r="I89" s="33" t="n"/>
      <c r="J89" s="34">
        <f>IF(OR(H89="",I89=""),"",I89-H89)</f>
        <v/>
      </c>
      <c r="K89" s="35">
        <f>IF(OR(H89="",I89=""),"",IF(H89=0,0,I89/H89))</f>
        <v/>
      </c>
      <c r="L89" s="36">
        <f>IF(D89="","",IFERROR(VLOOKUP(D89,'Törzsadatok és útmutató'!$A$2:$C$12,3,FALSE),""))</f>
        <v/>
      </c>
      <c r="M89" s="4" t="n"/>
      <c r="N89" s="6">
        <f>IF(OR(H89="",I89=""),"",IF(I89&gt;H89,"Túllépés",IF(I89=H89,"Teljesült","Folyamatban")))</f>
        <v/>
      </c>
      <c r="O89" s="5" t="n"/>
    </row>
    <row r="90" ht="22" customHeight="1">
      <c r="A90" s="2" t="n"/>
      <c r="B90" s="32" t="n"/>
      <c r="C90" s="4" t="n"/>
      <c r="D90" s="5" t="n"/>
      <c r="E90" s="5" t="n"/>
      <c r="F90" s="5" t="n"/>
      <c r="G90" s="6">
        <f>IF(B90="","",MONTH(B90))</f>
        <v/>
      </c>
      <c r="H90" s="33" t="n"/>
      <c r="I90" s="33" t="n"/>
      <c r="J90" s="34">
        <f>IF(OR(H90="",I90=""),"",I90-H90)</f>
        <v/>
      </c>
      <c r="K90" s="35">
        <f>IF(OR(H90="",I90=""),"",IF(H90=0,0,I90/H90))</f>
        <v/>
      </c>
      <c r="L90" s="36">
        <f>IF(D90="","",IFERROR(VLOOKUP(D90,'Törzsadatok és útmutató'!$A$2:$C$12,3,FALSE),""))</f>
        <v/>
      </c>
      <c r="M90" s="4" t="n"/>
      <c r="N90" s="6">
        <f>IF(OR(H90="",I90=""),"",IF(I90&gt;H90,"Túllépés",IF(I90=H90,"Teljesült","Folyamatban")))</f>
        <v/>
      </c>
      <c r="O90" s="5" t="n"/>
    </row>
    <row r="91" ht="22" customHeight="1">
      <c r="A91" s="11" t="n"/>
      <c r="B91" s="32" t="n"/>
      <c r="C91" s="4" t="n"/>
      <c r="D91" s="5" t="n"/>
      <c r="E91" s="5" t="n"/>
      <c r="F91" s="5" t="n"/>
      <c r="G91" s="6">
        <f>IF(B91="","",MONTH(B91))</f>
        <v/>
      </c>
      <c r="H91" s="33" t="n"/>
      <c r="I91" s="33" t="n"/>
      <c r="J91" s="34">
        <f>IF(OR(H91="",I91=""),"",I91-H91)</f>
        <v/>
      </c>
      <c r="K91" s="35">
        <f>IF(OR(H91="",I91=""),"",IF(H91=0,0,I91/H91))</f>
        <v/>
      </c>
      <c r="L91" s="36">
        <f>IF(D91="","",IFERROR(VLOOKUP(D91,'Törzsadatok és útmutató'!$A$2:$C$12,3,FALSE),""))</f>
        <v/>
      </c>
      <c r="M91" s="4" t="n"/>
      <c r="N91" s="6">
        <f>IF(OR(H91="",I91=""),"",IF(I91&gt;H91,"Túllépés",IF(I91=H91,"Teljesült","Folyamatban")))</f>
        <v/>
      </c>
      <c r="O91" s="5" t="n"/>
    </row>
    <row r="92" ht="22" customHeight="1">
      <c r="A92" s="2" t="n"/>
      <c r="B92" s="32" t="n"/>
      <c r="C92" s="4" t="n"/>
      <c r="D92" s="5" t="n"/>
      <c r="E92" s="5" t="n"/>
      <c r="F92" s="5" t="n"/>
      <c r="G92" s="6">
        <f>IF(B92="","",MONTH(B92))</f>
        <v/>
      </c>
      <c r="H92" s="33" t="n"/>
      <c r="I92" s="33" t="n"/>
      <c r="J92" s="34">
        <f>IF(OR(H92="",I92=""),"",I92-H92)</f>
        <v/>
      </c>
      <c r="K92" s="35">
        <f>IF(OR(H92="",I92=""),"",IF(H92=0,0,I92/H92))</f>
        <v/>
      </c>
      <c r="L92" s="36">
        <f>IF(D92="","",IFERROR(VLOOKUP(D92,'Törzsadatok és útmutató'!$A$2:$C$12,3,FALSE),""))</f>
        <v/>
      </c>
      <c r="M92" s="4" t="n"/>
      <c r="N92" s="6">
        <f>IF(OR(H92="",I92=""),"",IF(I92&gt;H92,"Túllépés",IF(I92=H92,"Teljesült","Folyamatban")))</f>
        <v/>
      </c>
      <c r="O92" s="5" t="n"/>
    </row>
    <row r="93" ht="22" customHeight="1">
      <c r="A93" s="11" t="n"/>
      <c r="B93" s="32" t="n"/>
      <c r="C93" s="4" t="n"/>
      <c r="D93" s="5" t="n"/>
      <c r="E93" s="5" t="n"/>
      <c r="F93" s="5" t="n"/>
      <c r="G93" s="6">
        <f>IF(B93="","",MONTH(B93))</f>
        <v/>
      </c>
      <c r="H93" s="33" t="n"/>
      <c r="I93" s="33" t="n"/>
      <c r="J93" s="34">
        <f>IF(OR(H93="",I93=""),"",I93-H93)</f>
        <v/>
      </c>
      <c r="K93" s="35">
        <f>IF(OR(H93="",I93=""),"",IF(H93=0,0,I93/H93))</f>
        <v/>
      </c>
      <c r="L93" s="36">
        <f>IF(D93="","",IFERROR(VLOOKUP(D93,'Törzsadatok és útmutató'!$A$2:$C$12,3,FALSE),""))</f>
        <v/>
      </c>
      <c r="M93" s="4" t="n"/>
      <c r="N93" s="6">
        <f>IF(OR(H93="",I93=""),"",IF(I93&gt;H93,"Túllépés",IF(I93=H93,"Teljesült","Folyamatban")))</f>
        <v/>
      </c>
      <c r="O93" s="5" t="n"/>
    </row>
    <row r="94" ht="22" customHeight="1">
      <c r="A94" s="2" t="n"/>
      <c r="B94" s="32" t="n"/>
      <c r="C94" s="4" t="n"/>
      <c r="D94" s="5" t="n"/>
      <c r="E94" s="5" t="n"/>
      <c r="F94" s="5" t="n"/>
      <c r="G94" s="6">
        <f>IF(B94="","",MONTH(B94))</f>
        <v/>
      </c>
      <c r="H94" s="33" t="n"/>
      <c r="I94" s="33" t="n"/>
      <c r="J94" s="34">
        <f>IF(OR(H94="",I94=""),"",I94-H94)</f>
        <v/>
      </c>
      <c r="K94" s="35">
        <f>IF(OR(H94="",I94=""),"",IF(H94=0,0,I94/H94))</f>
        <v/>
      </c>
      <c r="L94" s="36">
        <f>IF(D94="","",IFERROR(VLOOKUP(D94,'Törzsadatok és útmutató'!$A$2:$C$12,3,FALSE),""))</f>
        <v/>
      </c>
      <c r="M94" s="4" t="n"/>
      <c r="N94" s="6">
        <f>IF(OR(H94="",I94=""),"",IF(I94&gt;H94,"Túllépés",IF(I94=H94,"Teljesült","Folyamatban")))</f>
        <v/>
      </c>
      <c r="O94" s="5" t="n"/>
    </row>
    <row r="95" ht="22" customHeight="1">
      <c r="A95" s="11" t="n"/>
      <c r="B95" s="32" t="n"/>
      <c r="C95" s="4" t="n"/>
      <c r="D95" s="5" t="n"/>
      <c r="E95" s="5" t="n"/>
      <c r="F95" s="5" t="n"/>
      <c r="G95" s="6">
        <f>IF(B95="","",MONTH(B95))</f>
        <v/>
      </c>
      <c r="H95" s="33" t="n"/>
      <c r="I95" s="33" t="n"/>
      <c r="J95" s="34">
        <f>IF(OR(H95="",I95=""),"",I95-H95)</f>
        <v/>
      </c>
      <c r="K95" s="35">
        <f>IF(OR(H95="",I95=""),"",IF(H95=0,0,I95/H95))</f>
        <v/>
      </c>
      <c r="L95" s="36">
        <f>IF(D95="","",IFERROR(VLOOKUP(D95,'Törzsadatok és útmutató'!$A$2:$C$12,3,FALSE),""))</f>
        <v/>
      </c>
      <c r="M95" s="4" t="n"/>
      <c r="N95" s="6">
        <f>IF(OR(H95="",I95=""),"",IF(I95&gt;H95,"Túllépés",IF(I95=H95,"Teljesült","Folyamatban")))</f>
        <v/>
      </c>
      <c r="O95" s="5" t="n"/>
    </row>
    <row r="96" ht="22" customHeight="1">
      <c r="A96" s="2" t="n"/>
      <c r="B96" s="32" t="n"/>
      <c r="C96" s="4" t="n"/>
      <c r="D96" s="5" t="n"/>
      <c r="E96" s="5" t="n"/>
      <c r="F96" s="5" t="n"/>
      <c r="G96" s="6">
        <f>IF(B96="","",MONTH(B96))</f>
        <v/>
      </c>
      <c r="H96" s="33" t="n"/>
      <c r="I96" s="33" t="n"/>
      <c r="J96" s="34">
        <f>IF(OR(H96="",I96=""),"",I96-H96)</f>
        <v/>
      </c>
      <c r="K96" s="35">
        <f>IF(OR(H96="",I96=""),"",IF(H96=0,0,I96/H96))</f>
        <v/>
      </c>
      <c r="L96" s="36">
        <f>IF(D96="","",IFERROR(VLOOKUP(D96,'Törzsadatok és útmutató'!$A$2:$C$12,3,FALSE),""))</f>
        <v/>
      </c>
      <c r="M96" s="4" t="n"/>
      <c r="N96" s="6">
        <f>IF(OR(H96="",I96=""),"",IF(I96&gt;H96,"Túllépés",IF(I96=H96,"Teljesült","Folyamatban")))</f>
        <v/>
      </c>
      <c r="O96" s="5" t="n"/>
    </row>
    <row r="97" ht="22" customHeight="1">
      <c r="A97" s="11" t="n"/>
      <c r="B97" s="32" t="n"/>
      <c r="C97" s="4" t="n"/>
      <c r="D97" s="5" t="n"/>
      <c r="E97" s="5" t="n"/>
      <c r="F97" s="5" t="n"/>
      <c r="G97" s="6">
        <f>IF(B97="","",MONTH(B97))</f>
        <v/>
      </c>
      <c r="H97" s="33" t="n"/>
      <c r="I97" s="33" t="n"/>
      <c r="J97" s="34">
        <f>IF(OR(H97="",I97=""),"",I97-H97)</f>
        <v/>
      </c>
      <c r="K97" s="35">
        <f>IF(OR(H97="",I97=""),"",IF(H97=0,0,I97/H97))</f>
        <v/>
      </c>
      <c r="L97" s="36">
        <f>IF(D97="","",IFERROR(VLOOKUP(D97,'Törzsadatok és útmutató'!$A$2:$C$12,3,FALSE),""))</f>
        <v/>
      </c>
      <c r="M97" s="4" t="n"/>
      <c r="N97" s="6">
        <f>IF(OR(H97="",I97=""),"",IF(I97&gt;H97,"Túllépés",IF(I97=H97,"Teljesült","Folyamatban")))</f>
        <v/>
      </c>
      <c r="O97" s="5" t="n"/>
    </row>
    <row r="98" ht="22" customHeight="1">
      <c r="A98" s="2" t="n"/>
      <c r="B98" s="32" t="n"/>
      <c r="C98" s="4" t="n"/>
      <c r="D98" s="5" t="n"/>
      <c r="E98" s="5" t="n"/>
      <c r="F98" s="5" t="n"/>
      <c r="G98" s="6">
        <f>IF(B98="","",MONTH(B98))</f>
        <v/>
      </c>
      <c r="H98" s="33" t="n"/>
      <c r="I98" s="33" t="n"/>
      <c r="J98" s="34">
        <f>IF(OR(H98="",I98=""),"",I98-H98)</f>
        <v/>
      </c>
      <c r="K98" s="35">
        <f>IF(OR(H98="",I98=""),"",IF(H98=0,0,I98/H98))</f>
        <v/>
      </c>
      <c r="L98" s="36">
        <f>IF(D98="","",IFERROR(VLOOKUP(D98,'Törzsadatok és útmutató'!$A$2:$C$12,3,FALSE),""))</f>
        <v/>
      </c>
      <c r="M98" s="4" t="n"/>
      <c r="N98" s="6">
        <f>IF(OR(H98="",I98=""),"",IF(I98&gt;H98,"Túllépés",IF(I98=H98,"Teljesült","Folyamatban")))</f>
        <v/>
      </c>
      <c r="O98" s="5" t="n"/>
    </row>
    <row r="99" ht="22" customHeight="1">
      <c r="A99" s="11" t="n"/>
      <c r="B99" s="32" t="n"/>
      <c r="C99" s="4" t="n"/>
      <c r="D99" s="5" t="n"/>
      <c r="E99" s="5" t="n"/>
      <c r="F99" s="5" t="n"/>
      <c r="G99" s="6">
        <f>IF(B99="","",MONTH(B99))</f>
        <v/>
      </c>
      <c r="H99" s="33" t="n"/>
      <c r="I99" s="33" t="n"/>
      <c r="J99" s="34">
        <f>IF(OR(H99="",I99=""),"",I99-H99)</f>
        <v/>
      </c>
      <c r="K99" s="35">
        <f>IF(OR(H99="",I99=""),"",IF(H99=0,0,I99/H99))</f>
        <v/>
      </c>
      <c r="L99" s="36">
        <f>IF(D99="","",IFERROR(VLOOKUP(D99,'Törzsadatok és útmutató'!$A$2:$C$12,3,FALSE),""))</f>
        <v/>
      </c>
      <c r="M99" s="4" t="n"/>
      <c r="N99" s="6">
        <f>IF(OR(H99="",I99=""),"",IF(I99&gt;H99,"Túllépés",IF(I99=H99,"Teljesült","Folyamatban")))</f>
        <v/>
      </c>
      <c r="O99" s="5" t="n"/>
    </row>
    <row r="100" ht="22" customHeight="1">
      <c r="A100" s="2" t="n"/>
      <c r="B100" s="32" t="n"/>
      <c r="C100" s="4" t="n"/>
      <c r="D100" s="5" t="n"/>
      <c r="E100" s="5" t="n"/>
      <c r="F100" s="5" t="n"/>
      <c r="G100" s="6">
        <f>IF(B100="","",MONTH(B100))</f>
        <v/>
      </c>
      <c r="H100" s="33" t="n"/>
      <c r="I100" s="33" t="n"/>
      <c r="J100" s="34">
        <f>IF(OR(H100="",I100=""),"",I100-H100)</f>
        <v/>
      </c>
      <c r="K100" s="35">
        <f>IF(OR(H100="",I100=""),"",IF(H100=0,0,I100/H100))</f>
        <v/>
      </c>
      <c r="L100" s="36">
        <f>IF(D100="","",IFERROR(VLOOKUP(D100,'Törzsadatok és útmutató'!$A$2:$C$12,3,FALSE),""))</f>
        <v/>
      </c>
      <c r="M100" s="4" t="n"/>
      <c r="N100" s="6">
        <f>IF(OR(H100="",I100=""),"",IF(I100&gt;H100,"Túllépés",IF(I100=H100,"Teljesült","Folyamatban")))</f>
        <v/>
      </c>
      <c r="O100" s="5" t="n"/>
    </row>
    <row r="101" ht="22" customHeight="1">
      <c r="A101" s="11" t="n"/>
      <c r="B101" s="32" t="n"/>
      <c r="C101" s="4" t="n"/>
      <c r="D101" s="5" t="n"/>
      <c r="E101" s="5" t="n"/>
      <c r="F101" s="5" t="n"/>
      <c r="G101" s="6">
        <f>IF(B101="","",MONTH(B101))</f>
        <v/>
      </c>
      <c r="H101" s="33" t="n"/>
      <c r="I101" s="33" t="n"/>
      <c r="J101" s="34">
        <f>IF(OR(H101="",I101=""),"",I101-H101)</f>
        <v/>
      </c>
      <c r="K101" s="35">
        <f>IF(OR(H101="",I101=""),"",IF(H101=0,0,I101/H101))</f>
        <v/>
      </c>
      <c r="L101" s="36">
        <f>IF(D101="","",IFERROR(VLOOKUP(D101,'Törzsadatok és útmutató'!$A$2:$C$12,3,FALSE),""))</f>
        <v/>
      </c>
      <c r="M101" s="4" t="n"/>
      <c r="N101" s="6">
        <f>IF(OR(H101="",I101=""),"",IF(I101&gt;H101,"Túllépés",IF(I101=H101,"Teljesült","Folyamatban")))</f>
        <v/>
      </c>
      <c r="O101" s="5" t="n"/>
    </row>
  </sheetData>
  <autoFilter ref="A1:O101"/>
  <conditionalFormatting sqref="N2:N101">
    <cfRule type="expression" priority="1" dxfId="0" stopIfTrue="1">
      <formula>$N2="Túllépés"</formula>
    </cfRule>
  </conditionalFormatting>
  <conditionalFormatting sqref="J2:J101">
    <cfRule type="expression" priority="2" dxfId="0" stopIfTrue="1">
      <formula>$J2&gt;0</formula>
    </cfRule>
  </conditionalFormatting>
  <dataValidations count="4">
    <dataValidation sqref="C2:C101" showErrorMessage="1" showInputMessage="1" allowBlank="1" type="list">
      <formula1>"Bevétel,Kiadás"</formula1>
    </dataValidation>
    <dataValidation sqref="D2:D101" showErrorMessage="1" showInputMessage="1" allowBlank="1" type="list">
      <formula1>"Közművek,Takarítás,Felújítás,Biztosítás,Közös költség,Felújítási alap,Karbantartás,Kertgondozás,Adminisztráció,Bankköltség,Egyéb"</formula1>
    </dataValidation>
    <dataValidation sqref="M2:M101" showErrorMessage="1" showInputMessage="1" allowBlank="1" type="list">
      <formula1>"Igen,Nem"</formula1>
    </dataValidation>
    <dataValidation sqref="H2:I101" showErrorMessage="1" showInputMessage="1" allowBlank="1" type="decimal" operator="greaterThanOrEqual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3" customWidth="1" min="1" max="1"/>
    <col width="20" customWidth="1" min="2" max="2"/>
    <col width="20" customWidth="1" min="3" max="3"/>
    <col width="4" customWidth="1" min="4" max="4"/>
    <col width="12" customWidth="1" min="5" max="5"/>
    <col width="20" customWidth="1" min="6" max="6"/>
    <col width="20" customWidth="1" min="7" max="7"/>
  </cols>
  <sheetData>
    <row r="1">
      <c r="A1" s="12" t="inlineStr">
        <is>
          <t>Társasházi költségvetési összesítő</t>
        </is>
      </c>
      <c r="B1" s="27" t="n"/>
    </row>
    <row r="2"/>
    <row r="3">
      <c r="A3" s="1" t="inlineStr">
        <is>
          <t>Mutató</t>
        </is>
      </c>
      <c r="B3" s="1" t="inlineStr">
        <is>
          <t>Érték</t>
        </is>
      </c>
    </row>
    <row r="4">
      <c r="A4" s="14" t="inlineStr">
        <is>
          <t>Tervezett bevételek</t>
        </is>
      </c>
      <c r="B4" s="37">
        <f>SUMIF('Költségvetés'!$C$2:$C$101,"Bevétel",'Költségvetés'!$H$2:$H$101)</f>
        <v/>
      </c>
    </row>
    <row r="5">
      <c r="A5" s="16" t="inlineStr">
        <is>
          <t>Tényleges bevételek</t>
        </is>
      </c>
      <c r="B5" s="38">
        <f>SUMIF('Költségvetés'!$C$2:$C$101,"Bevétel",'Költségvetés'!$I$2:$I$101)</f>
        <v/>
      </c>
    </row>
    <row r="6">
      <c r="A6" s="14" t="inlineStr">
        <is>
          <t>Tervezett kiadások</t>
        </is>
      </c>
      <c r="B6" s="37">
        <f>SUMIF('Költségvetés'!$C$2:$C$101,"Kiadás",'Költségvetés'!$H$2:$H$101)</f>
        <v/>
      </c>
    </row>
    <row r="7">
      <c r="A7" s="16" t="inlineStr">
        <is>
          <t>Tényleges kiadások</t>
        </is>
      </c>
      <c r="B7" s="38">
        <f>SUMIF('Költségvetés'!$C$2:$C$101,"Kiadás",'Költségvetés'!$I$2:$I$101)</f>
        <v/>
      </c>
    </row>
    <row r="8">
      <c r="A8" s="14" t="inlineStr">
        <is>
          <t>Tervezett egyenleg</t>
        </is>
      </c>
      <c r="B8" s="37">
        <f>B4-B6</f>
        <v/>
      </c>
    </row>
    <row r="9">
      <c r="A9" s="16" t="inlineStr">
        <is>
          <t>Tényleges egyenleg</t>
        </is>
      </c>
      <c r="B9" s="38">
        <f>B5-B7</f>
        <v/>
      </c>
    </row>
    <row r="10">
      <c r="A10" s="14" t="inlineStr">
        <is>
          <t>Kiadási eltérés</t>
        </is>
      </c>
      <c r="B10" s="37">
        <f>B7-B6</f>
        <v/>
      </c>
    </row>
    <row r="11">
      <c r="A11" s="16" t="inlineStr">
        <is>
          <t>Átlagos teljesülés</t>
        </is>
      </c>
      <c r="B11" s="39">
        <f>IFERROR(AVERAGE('Költségvetés'!$K$2:$K$101),0)</f>
        <v/>
      </c>
    </row>
    <row r="12">
      <c r="A12" s="14" t="inlineStr">
        <is>
          <t>Túllépett tételek száma</t>
        </is>
      </c>
      <c r="B12" s="19">
        <f>COUNTIF('Költségvetés'!$N$2:$N$101,"Túllépés")</f>
        <v/>
      </c>
    </row>
    <row r="13">
      <c r="A13" s="16" t="inlineStr">
        <is>
          <t>Közös költségből finanszírozott kiadások aránya</t>
        </is>
      </c>
      <c r="B13" s="39">
        <f>IFERROR(COUNTIF('Költségvetés'!$M$2:$M$101,"Igen")/COUNTA('Költségvetés'!$A$2:$A$101),0)</f>
        <v/>
      </c>
    </row>
    <row r="14"/>
    <row r="15"/>
    <row r="16">
      <c r="A16" s="20" t="inlineStr">
        <is>
          <t>Kiadások költségkategóriánként</t>
        </is>
      </c>
      <c r="E16" s="20" t="inlineStr">
        <is>
          <t>Havi tényleges pénzforgalom</t>
        </is>
      </c>
    </row>
    <row r="17">
      <c r="A17" s="1" t="inlineStr">
        <is>
          <t>Költségkategória</t>
        </is>
      </c>
      <c r="B17" s="1" t="inlineStr">
        <is>
          <t>Tervezett kiadás</t>
        </is>
      </c>
      <c r="C17" s="1" t="inlineStr">
        <is>
          <t>Tényleges kiadás</t>
        </is>
      </c>
      <c r="E17" s="1" t="inlineStr">
        <is>
          <t>Hónap</t>
        </is>
      </c>
      <c r="F17" s="1" t="inlineStr">
        <is>
          <t>Tényleges bevétel</t>
        </is>
      </c>
      <c r="G17" s="1" t="inlineStr">
        <is>
          <t>Tényleges kiadás</t>
        </is>
      </c>
    </row>
    <row r="18">
      <c r="A18" s="21" t="inlineStr">
        <is>
          <t>Közművek</t>
        </is>
      </c>
      <c r="B18" s="37">
        <f>SUMIFS('Költségvetés'!$H$2:$H$101,'Költségvetés'!$C$2:$C$101,"Kiadás",'Költségvetés'!$D$2:$D$101,A18)</f>
        <v/>
      </c>
      <c r="C18" s="37">
        <f>SUMIFS('Költségvetés'!$I$2:$I$101,'Költségvetés'!$C$2:$C$101,"Kiadás",'Költségvetés'!$D$2:$D$101,A18)</f>
        <v/>
      </c>
      <c r="E18" s="2" t="n">
        <v>1</v>
      </c>
      <c r="F18" s="37">
        <f>SUMIFS('Költségvetés'!$I$2:$I$101,'Költségvetés'!$C$2:$C$101,"Bevétel",'Költségvetés'!$G$2:$G$101,E18)</f>
        <v/>
      </c>
      <c r="G18" s="37">
        <f>SUMIFS('Költségvetés'!$I$2:$I$101,'Költségvetés'!$C$2:$C$101,"Kiadás",'Költségvetés'!$G$2:$G$101,E18)</f>
        <v/>
      </c>
    </row>
    <row r="19">
      <c r="A19" s="22" t="inlineStr">
        <is>
          <t>Takarítás</t>
        </is>
      </c>
      <c r="B19" s="38">
        <f>SUMIFS('Költségvetés'!$H$2:$H$101,'Költségvetés'!$C$2:$C$101,"Kiadás",'Költségvetés'!$D$2:$D$101,A19)</f>
        <v/>
      </c>
      <c r="C19" s="38">
        <f>SUMIFS('Költségvetés'!$I$2:$I$101,'Költségvetés'!$C$2:$C$101,"Kiadás",'Költségvetés'!$D$2:$D$101,A19)</f>
        <v/>
      </c>
      <c r="E19" s="11" t="n">
        <v>2</v>
      </c>
      <c r="F19" s="38">
        <f>SUMIFS('Költségvetés'!$I$2:$I$101,'Költségvetés'!$C$2:$C$101,"Bevétel",'Költségvetés'!$G$2:$G$101,E19)</f>
        <v/>
      </c>
      <c r="G19" s="38">
        <f>SUMIFS('Költségvetés'!$I$2:$I$101,'Költségvetés'!$C$2:$C$101,"Kiadás",'Költségvetés'!$G$2:$G$101,E19)</f>
        <v/>
      </c>
    </row>
    <row r="20">
      <c r="A20" s="21" t="inlineStr">
        <is>
          <t>Felújítás</t>
        </is>
      </c>
      <c r="B20" s="37">
        <f>SUMIFS('Költségvetés'!$H$2:$H$101,'Költségvetés'!$C$2:$C$101,"Kiadás",'Költségvetés'!$D$2:$D$101,A20)</f>
        <v/>
      </c>
      <c r="C20" s="37">
        <f>SUMIFS('Költségvetés'!$I$2:$I$101,'Költségvetés'!$C$2:$C$101,"Kiadás",'Költségvetés'!$D$2:$D$101,A20)</f>
        <v/>
      </c>
      <c r="E20" s="2" t="n">
        <v>3</v>
      </c>
      <c r="F20" s="37">
        <f>SUMIFS('Költségvetés'!$I$2:$I$101,'Költségvetés'!$C$2:$C$101,"Bevétel",'Költségvetés'!$G$2:$G$101,E20)</f>
        <v/>
      </c>
      <c r="G20" s="37">
        <f>SUMIFS('Költségvetés'!$I$2:$I$101,'Költségvetés'!$C$2:$C$101,"Kiadás",'Költségvetés'!$G$2:$G$101,E20)</f>
        <v/>
      </c>
    </row>
    <row r="21">
      <c r="A21" s="22" t="inlineStr">
        <is>
          <t>Biztosítás</t>
        </is>
      </c>
      <c r="B21" s="38">
        <f>SUMIFS('Költségvetés'!$H$2:$H$101,'Költségvetés'!$C$2:$C$101,"Kiadás",'Költségvetés'!$D$2:$D$101,A21)</f>
        <v/>
      </c>
      <c r="C21" s="38">
        <f>SUMIFS('Költségvetés'!$I$2:$I$101,'Költségvetés'!$C$2:$C$101,"Kiadás",'Költségvetés'!$D$2:$D$101,A21)</f>
        <v/>
      </c>
      <c r="E21" s="11" t="n">
        <v>4</v>
      </c>
      <c r="F21" s="38">
        <f>SUMIFS('Költségvetés'!$I$2:$I$101,'Költségvetés'!$C$2:$C$101,"Bevétel",'Költségvetés'!$G$2:$G$101,E21)</f>
        <v/>
      </c>
      <c r="G21" s="38">
        <f>SUMIFS('Költségvetés'!$I$2:$I$101,'Költségvetés'!$C$2:$C$101,"Kiadás",'Költségvetés'!$G$2:$G$101,E21)</f>
        <v/>
      </c>
    </row>
    <row r="22">
      <c r="A22" s="21" t="inlineStr">
        <is>
          <t>Közös költség</t>
        </is>
      </c>
      <c r="B22" s="37">
        <f>SUMIFS('Költségvetés'!$H$2:$H$101,'Költségvetés'!$C$2:$C$101,"Kiadás",'Költségvetés'!$D$2:$D$101,A22)</f>
        <v/>
      </c>
      <c r="C22" s="37">
        <f>SUMIFS('Költségvetés'!$I$2:$I$101,'Költségvetés'!$C$2:$C$101,"Kiadás",'Költségvetés'!$D$2:$D$101,A22)</f>
        <v/>
      </c>
      <c r="E22" s="2" t="n">
        <v>5</v>
      </c>
      <c r="F22" s="37">
        <f>SUMIFS('Költségvetés'!$I$2:$I$101,'Költségvetés'!$C$2:$C$101,"Bevétel",'Költségvetés'!$G$2:$G$101,E22)</f>
        <v/>
      </c>
      <c r="G22" s="37">
        <f>SUMIFS('Költségvetés'!$I$2:$I$101,'Költségvetés'!$C$2:$C$101,"Kiadás",'Költségvetés'!$G$2:$G$101,E22)</f>
        <v/>
      </c>
    </row>
    <row r="23">
      <c r="A23" s="22" t="inlineStr">
        <is>
          <t>Felújítási alap</t>
        </is>
      </c>
      <c r="B23" s="38">
        <f>SUMIFS('Költségvetés'!$H$2:$H$101,'Költségvetés'!$C$2:$C$101,"Kiadás",'Költségvetés'!$D$2:$D$101,A23)</f>
        <v/>
      </c>
      <c r="C23" s="38">
        <f>SUMIFS('Költségvetés'!$I$2:$I$101,'Költségvetés'!$C$2:$C$101,"Kiadás",'Költségvetés'!$D$2:$D$101,A23)</f>
        <v/>
      </c>
      <c r="E23" s="11" t="n">
        <v>6</v>
      </c>
      <c r="F23" s="38">
        <f>SUMIFS('Költségvetés'!$I$2:$I$101,'Költségvetés'!$C$2:$C$101,"Bevétel",'Költségvetés'!$G$2:$G$101,E23)</f>
        <v/>
      </c>
      <c r="G23" s="38">
        <f>SUMIFS('Költségvetés'!$I$2:$I$101,'Költségvetés'!$C$2:$C$101,"Kiadás",'Költségvetés'!$G$2:$G$101,E23)</f>
        <v/>
      </c>
    </row>
    <row r="24">
      <c r="A24" s="21" t="inlineStr">
        <is>
          <t>Karbantartás</t>
        </is>
      </c>
      <c r="B24" s="37">
        <f>SUMIFS('Költségvetés'!$H$2:$H$101,'Költségvetés'!$C$2:$C$101,"Kiadás",'Költségvetés'!$D$2:$D$101,A24)</f>
        <v/>
      </c>
      <c r="C24" s="37">
        <f>SUMIFS('Költségvetés'!$I$2:$I$101,'Költségvetés'!$C$2:$C$101,"Kiadás",'Költségvetés'!$D$2:$D$101,A24)</f>
        <v/>
      </c>
      <c r="E24" s="2" t="n">
        <v>7</v>
      </c>
      <c r="F24" s="37">
        <f>SUMIFS('Költségvetés'!$I$2:$I$101,'Költségvetés'!$C$2:$C$101,"Bevétel",'Költségvetés'!$G$2:$G$101,E24)</f>
        <v/>
      </c>
      <c r="G24" s="37">
        <f>SUMIFS('Költségvetés'!$I$2:$I$101,'Költségvetés'!$C$2:$C$101,"Kiadás",'Költségvetés'!$G$2:$G$101,E24)</f>
        <v/>
      </c>
    </row>
    <row r="25">
      <c r="A25" s="22" t="inlineStr">
        <is>
          <t>Kertgondozás</t>
        </is>
      </c>
      <c r="B25" s="38">
        <f>SUMIFS('Költségvetés'!$H$2:$H$101,'Költségvetés'!$C$2:$C$101,"Kiadás",'Költségvetés'!$D$2:$D$101,A25)</f>
        <v/>
      </c>
      <c r="C25" s="38">
        <f>SUMIFS('Költségvetés'!$I$2:$I$101,'Költségvetés'!$C$2:$C$101,"Kiadás",'Költségvetés'!$D$2:$D$101,A25)</f>
        <v/>
      </c>
      <c r="E25" s="11" t="n">
        <v>8</v>
      </c>
      <c r="F25" s="38">
        <f>SUMIFS('Költségvetés'!$I$2:$I$101,'Költségvetés'!$C$2:$C$101,"Bevétel",'Költségvetés'!$G$2:$G$101,E25)</f>
        <v/>
      </c>
      <c r="G25" s="38">
        <f>SUMIFS('Költségvetés'!$I$2:$I$101,'Költségvetés'!$C$2:$C$101,"Kiadás",'Költségvetés'!$G$2:$G$101,E25)</f>
        <v/>
      </c>
    </row>
    <row r="26">
      <c r="A26" s="21" t="inlineStr">
        <is>
          <t>Adminisztráció</t>
        </is>
      </c>
      <c r="B26" s="37">
        <f>SUMIFS('Költségvetés'!$H$2:$H$101,'Költségvetés'!$C$2:$C$101,"Kiadás",'Költségvetés'!$D$2:$D$101,A26)</f>
        <v/>
      </c>
      <c r="C26" s="37">
        <f>SUMIFS('Költségvetés'!$I$2:$I$101,'Költségvetés'!$C$2:$C$101,"Kiadás",'Költségvetés'!$D$2:$D$101,A26)</f>
        <v/>
      </c>
      <c r="E26" s="2" t="n">
        <v>9</v>
      </c>
      <c r="F26" s="37">
        <f>SUMIFS('Költségvetés'!$I$2:$I$101,'Költségvetés'!$C$2:$C$101,"Bevétel",'Költségvetés'!$G$2:$G$101,E26)</f>
        <v/>
      </c>
      <c r="G26" s="37">
        <f>SUMIFS('Költségvetés'!$I$2:$I$101,'Költségvetés'!$C$2:$C$101,"Kiadás",'Költségvetés'!$G$2:$G$101,E26)</f>
        <v/>
      </c>
    </row>
    <row r="27">
      <c r="A27" s="22" t="inlineStr">
        <is>
          <t>Bankköltség</t>
        </is>
      </c>
      <c r="B27" s="38">
        <f>SUMIFS('Költségvetés'!$H$2:$H$101,'Költségvetés'!$C$2:$C$101,"Kiadás",'Költségvetés'!$D$2:$D$101,A27)</f>
        <v/>
      </c>
      <c r="C27" s="38">
        <f>SUMIFS('Költségvetés'!$I$2:$I$101,'Költségvetés'!$C$2:$C$101,"Kiadás",'Költségvetés'!$D$2:$D$101,A27)</f>
        <v/>
      </c>
      <c r="E27" s="11" t="n">
        <v>10</v>
      </c>
      <c r="F27" s="38">
        <f>SUMIFS('Költségvetés'!$I$2:$I$101,'Költségvetés'!$C$2:$C$101,"Bevétel",'Költségvetés'!$G$2:$G$101,E27)</f>
        <v/>
      </c>
      <c r="G27" s="38">
        <f>SUMIFS('Költségvetés'!$I$2:$I$101,'Költségvetés'!$C$2:$C$101,"Kiadás",'Költségvetés'!$G$2:$G$101,E27)</f>
        <v/>
      </c>
    </row>
    <row r="28">
      <c r="A28" s="21" t="inlineStr">
        <is>
          <t>Egyéb</t>
        </is>
      </c>
      <c r="B28" s="37">
        <f>SUMIFS('Költségvetés'!$H$2:$H$101,'Költségvetés'!$C$2:$C$101,"Kiadás",'Költségvetés'!$D$2:$D$101,A28)</f>
        <v/>
      </c>
      <c r="C28" s="37">
        <f>SUMIFS('Költségvetés'!$I$2:$I$101,'Költségvetés'!$C$2:$C$101,"Kiadás",'Költségvetés'!$D$2:$D$101,A28)</f>
        <v/>
      </c>
      <c r="E28" s="2" t="n">
        <v>11</v>
      </c>
      <c r="F28" s="37">
        <f>SUMIFS('Költségvetés'!$I$2:$I$101,'Költségvetés'!$C$2:$C$101,"Bevétel",'Költségvetés'!$G$2:$G$101,E28)</f>
        <v/>
      </c>
      <c r="G28" s="37">
        <f>SUMIFS('Költségvetés'!$I$2:$I$101,'Költségvetés'!$C$2:$C$101,"Kiadás",'Költségvetés'!$G$2:$G$101,E28)</f>
        <v/>
      </c>
    </row>
    <row r="29">
      <c r="B29" s="40">
        <f>IF(A29="","",SUMIFS('Költségvetés'!$H$2:$H$101,'Költségvetés'!$C$2:$C$101,"Kiadás",'Költségvetés'!$D$2:$D$101,A29))</f>
        <v/>
      </c>
      <c r="C29" s="40">
        <f>IF(A29="","",SUMIFS('Költségvetés'!$I$2:$I$101,'Költségvetés'!$C$2:$C$101,"Kiadás",'Költségvetés'!$D$2:$D$101,A29))</f>
        <v/>
      </c>
      <c r="E29" s="11" t="n">
        <v>12</v>
      </c>
      <c r="F29" s="38">
        <f>SUMIFS('Költségvetés'!$I$2:$I$101,'Költségvetés'!$C$2:$C$101,"Bevétel",'Költségvetés'!$G$2:$G$101,E29)</f>
        <v/>
      </c>
      <c r="G29" s="38">
        <f>SUMIFS('Költségvetés'!$I$2:$I$101,'Költségvetés'!$C$2:$C$101,"Kiadás",'Költségvetés'!$G$2:$G$101,E29)</f>
        <v/>
      </c>
    </row>
    <row r="30">
      <c r="B30" s="40">
        <f>IF(A30="","",SUMIFS('Költségvetés'!$H$2:$H$101,'Költségvetés'!$C$2:$C$101,"Kiadás",'Költségvetés'!$D$2:$D$101,A30))</f>
        <v/>
      </c>
      <c r="C30" s="40">
        <f>IF(A30="","",SUMIFS('Költségvetés'!$I$2:$I$101,'Költségvetés'!$C$2:$C$101,"Kiadás",'Költségvetés'!$D$2:$D$101,A30))</f>
        <v/>
      </c>
      <c r="F30" s="40">
        <f>IF(E30="","",SUMIFS('Költségvetés'!$I$2:$I$101,'Költségvetés'!$C$2:$C$101,"Bevétel",'Költségvetés'!$G$2:$G$101,E30))</f>
        <v/>
      </c>
      <c r="G30" s="40">
        <f>IF(E30="","",SUMIFS('Költségvetés'!$I$2:$I$101,'Költségvetés'!$C$2:$C$101,"Kiadás",'Költségvetés'!$G$2:$G$101,E30))</f>
        <v/>
      </c>
    </row>
    <row r="31">
      <c r="B31" s="40">
        <f>IF(A31="","",SUMIFS('Költségvetés'!$H$2:$H$101,'Költségvetés'!$C$2:$C$101,"Kiadás",'Költségvetés'!$D$2:$D$101,A31))</f>
        <v/>
      </c>
      <c r="C31" s="40">
        <f>IF(A31="","",SUMIFS('Költségvetés'!$I$2:$I$101,'Költségvetés'!$C$2:$C$101,"Kiadás",'Költségvetés'!$D$2:$D$101,A31))</f>
        <v/>
      </c>
      <c r="F31" s="40">
        <f>IF(E31="","",SUMIFS('Költségvetés'!$I$2:$I$101,'Költségvetés'!$C$2:$C$101,"Bevétel",'Költségvetés'!$G$2:$G$101,E31))</f>
        <v/>
      </c>
      <c r="G31" s="40">
        <f>IF(E31="","",SUMIFS('Költségvetés'!$I$2:$I$101,'Költségvetés'!$C$2:$C$101,"Kiadás",'Költségvetés'!$G$2:$G$101,E31))</f>
        <v/>
      </c>
    </row>
    <row r="32">
      <c r="B32" s="40">
        <f>IF(A32="","",SUMIFS('Költségvetés'!$H$2:$H$101,'Költségvetés'!$C$2:$C$101,"Kiadás",'Költségvetés'!$D$2:$D$101,A32))</f>
        <v/>
      </c>
      <c r="C32" s="40">
        <f>IF(A32="","",SUMIFS('Költségvetés'!$I$2:$I$101,'Költségvetés'!$C$2:$C$101,"Kiadás",'Költségvetés'!$D$2:$D$101,A32))</f>
        <v/>
      </c>
      <c r="F32" s="40">
        <f>IF(E32="","",SUMIFS('Költségvetés'!$I$2:$I$101,'Költségvetés'!$C$2:$C$101,"Bevétel",'Költségvetés'!$G$2:$G$101,E32))</f>
        <v/>
      </c>
      <c r="G32" s="40">
        <f>IF(E32="","",SUMIFS('Költségvetés'!$I$2:$I$101,'Költségvetés'!$C$2:$C$101,"Kiadás",'Költségvetés'!$G$2:$G$101,E32))</f>
        <v/>
      </c>
    </row>
    <row r="33">
      <c r="B33" s="40">
        <f>IF(A33="","",SUMIFS('Költségvetés'!$H$2:$H$101,'Költségvetés'!$C$2:$C$101,"Kiadás",'Költségvetés'!$D$2:$D$101,A33))</f>
        <v/>
      </c>
      <c r="C33" s="40">
        <f>IF(A33="","",SUMIFS('Költségvetés'!$I$2:$I$101,'Költségvetés'!$C$2:$C$101,"Kiadás",'Költségvetés'!$D$2:$D$101,A33))</f>
        <v/>
      </c>
      <c r="F33" s="40">
        <f>IF(E33="","",SUMIFS('Költségvetés'!$I$2:$I$101,'Költségvetés'!$C$2:$C$101,"Bevétel",'Költségvetés'!$G$2:$G$101,E33))</f>
        <v/>
      </c>
      <c r="G33" s="40">
        <f>IF(E33="","",SUMIFS('Költségvetés'!$I$2:$I$101,'Költségvetés'!$C$2:$C$101,"Kiadás",'Költségvetés'!$G$2:$G$101,E33))</f>
        <v/>
      </c>
    </row>
    <row r="34">
      <c r="B34" s="40">
        <f>IF(A34="","",SUMIFS('Költségvetés'!$H$2:$H$101,'Költségvetés'!$C$2:$C$101,"Kiadás",'Költségvetés'!$D$2:$D$101,A34))</f>
        <v/>
      </c>
      <c r="C34" s="40">
        <f>IF(A34="","",SUMIFS('Költségvetés'!$I$2:$I$101,'Költségvetés'!$C$2:$C$101,"Kiadás",'Költségvetés'!$D$2:$D$101,A34))</f>
        <v/>
      </c>
      <c r="F34" s="40">
        <f>IF(E34="","",SUMIFS('Költségvetés'!$I$2:$I$101,'Költségvetés'!$C$2:$C$101,"Bevétel",'Költségvetés'!$G$2:$G$101,E34))</f>
        <v/>
      </c>
      <c r="G34" s="40">
        <f>IF(E34="","",SUMIFS('Költségvetés'!$I$2:$I$101,'Költségvetés'!$C$2:$C$101,"Kiadás",'Költségvetés'!$G$2:$G$101,E34))</f>
        <v/>
      </c>
    </row>
    <row r="35">
      <c r="B35" s="40">
        <f>IF(A35="","",SUMIFS('Költségvetés'!$H$2:$H$101,'Költségvetés'!$C$2:$C$101,"Kiadás",'Költségvetés'!$D$2:$D$101,A35))</f>
        <v/>
      </c>
      <c r="C35" s="40">
        <f>IF(A35="","",SUMIFS('Költségvetés'!$I$2:$I$101,'Költségvetés'!$C$2:$C$101,"Kiadás",'Költségvetés'!$D$2:$D$101,A35))</f>
        <v/>
      </c>
      <c r="F35" s="40">
        <f>IF(E35="","",SUMIFS('Költségvetés'!$I$2:$I$101,'Költségvetés'!$C$2:$C$101,"Bevétel",'Költségvetés'!$G$2:$G$101,E35))</f>
        <v/>
      </c>
      <c r="G35" s="40">
        <f>IF(E35="","",SUMIFS('Költségvetés'!$I$2:$I$101,'Költségvetés'!$C$2:$C$101,"Kiadás",'Költségvetés'!$G$2:$G$101,E35))</f>
        <v/>
      </c>
    </row>
    <row r="36">
      <c r="B36" s="40">
        <f>IF(A36="","",SUMIFS('Költségvetés'!$H$2:$H$101,'Költségvetés'!$C$2:$C$101,"Kiadás",'Költségvetés'!$D$2:$D$101,A36))</f>
        <v/>
      </c>
      <c r="C36" s="40">
        <f>IF(A36="","",SUMIFS('Költségvetés'!$I$2:$I$101,'Költségvetés'!$C$2:$C$101,"Kiadás",'Költségvetés'!$D$2:$D$101,A36))</f>
        <v/>
      </c>
      <c r="F36" s="40">
        <f>IF(E36="","",SUMIFS('Költségvetés'!$I$2:$I$101,'Költségvetés'!$C$2:$C$101,"Bevétel",'Költségvetés'!$G$2:$G$101,E36))</f>
        <v/>
      </c>
      <c r="G36" s="40">
        <f>IF(E36="","",SUMIFS('Költségvetés'!$I$2:$I$101,'Költségvetés'!$C$2:$C$101,"Kiadás",'Költségvetés'!$G$2:$G$101,E36))</f>
        <v/>
      </c>
    </row>
    <row r="37">
      <c r="B37" s="40">
        <f>IF(A37="","",SUMIFS('Költségvetés'!$H$2:$H$101,'Költségvetés'!$C$2:$C$101,"Kiadás",'Költségvetés'!$D$2:$D$101,A37))</f>
        <v/>
      </c>
      <c r="C37" s="40">
        <f>IF(A37="","",SUMIFS('Költségvetés'!$I$2:$I$101,'Költségvetés'!$C$2:$C$101,"Kiadás",'Költségvetés'!$D$2:$D$101,A37))</f>
        <v/>
      </c>
      <c r="F37" s="40">
        <f>IF(E37="","",SUMIFS('Költségvetés'!$I$2:$I$101,'Költségvetés'!$C$2:$C$101,"Bevétel",'Költségvetés'!$G$2:$G$101,E37))</f>
        <v/>
      </c>
      <c r="G37" s="40">
        <f>IF(E37="","",SUMIFS('Költségvetés'!$I$2:$I$101,'Költségvetés'!$C$2:$C$101,"Kiadás",'Költségvetés'!$G$2:$G$101,E37))</f>
        <v/>
      </c>
    </row>
    <row r="38">
      <c r="B38" s="40">
        <f>IF(A38="","",SUMIFS('Költségvetés'!$H$2:$H$101,'Költségvetés'!$C$2:$C$101,"Kiadás",'Költségvetés'!$D$2:$D$101,A38))</f>
        <v/>
      </c>
      <c r="C38" s="40">
        <f>IF(A38="","",SUMIFS('Költségvetés'!$I$2:$I$101,'Költségvetés'!$C$2:$C$101,"Kiadás",'Költségvetés'!$D$2:$D$101,A38))</f>
        <v/>
      </c>
      <c r="F38" s="40">
        <f>IF(E38="","",SUMIFS('Költségvetés'!$I$2:$I$101,'Költségvetés'!$C$2:$C$101,"Bevétel",'Költségvetés'!$G$2:$G$101,E38))</f>
        <v/>
      </c>
      <c r="G38" s="40">
        <f>IF(E38="","",SUMIFS('Költségvetés'!$I$2:$I$101,'Költségvetés'!$C$2:$C$101,"Kiadás",'Költségvetés'!$G$2:$G$101,E38))</f>
        <v/>
      </c>
    </row>
    <row r="39">
      <c r="B39" s="40">
        <f>IF(A39="","",SUMIFS('Költségvetés'!$H$2:$H$101,'Költségvetés'!$C$2:$C$101,"Kiadás",'Költségvetés'!$D$2:$D$101,A39))</f>
        <v/>
      </c>
      <c r="C39" s="40">
        <f>IF(A39="","",SUMIFS('Költségvetés'!$I$2:$I$101,'Költségvetés'!$C$2:$C$101,"Kiadás",'Költségvetés'!$D$2:$D$101,A39))</f>
        <v/>
      </c>
      <c r="F39" s="40">
        <f>IF(E39="","",SUMIFS('Költségvetés'!$I$2:$I$101,'Költségvetés'!$C$2:$C$101,"Bevétel",'Költségvetés'!$G$2:$G$101,E39))</f>
        <v/>
      </c>
      <c r="G39" s="40">
        <f>IF(E39="","",SUMIFS('Költségvetés'!$I$2:$I$101,'Költségvetés'!$C$2:$C$101,"Kiadás",'Költségvetés'!$G$2:$G$101,E39))</f>
        <v/>
      </c>
    </row>
    <row r="40">
      <c r="B40" s="40">
        <f>IF(A40="","",SUMIFS('Költségvetés'!$H$2:$H$101,'Költségvetés'!$C$2:$C$101,"Kiadás",'Költségvetés'!$D$2:$D$101,A40))</f>
        <v/>
      </c>
      <c r="C40" s="40">
        <f>IF(A40="","",SUMIFS('Költségvetés'!$I$2:$I$101,'Költségvetés'!$C$2:$C$101,"Kiadás",'Költségvetés'!$D$2:$D$101,A40))</f>
        <v/>
      </c>
      <c r="F40" s="40">
        <f>IF(E40="","",SUMIFS('Költségvetés'!$I$2:$I$101,'Költségvetés'!$C$2:$C$101,"Bevétel",'Költségvetés'!$G$2:$G$101,E40))</f>
        <v/>
      </c>
      <c r="G40" s="40">
        <f>IF(E40="","",SUMIFS('Költségvetés'!$I$2:$I$101,'Költségvetés'!$C$2:$C$101,"Kiadás",'Költségvetés'!$G$2:$G$101,E40))</f>
        <v/>
      </c>
    </row>
    <row r="41">
      <c r="B41" s="40">
        <f>IF(A41="","",SUMIFS('Költségvetés'!$H$2:$H$101,'Költségvetés'!$C$2:$C$101,"Kiadás",'Költségvetés'!$D$2:$D$101,A41))</f>
        <v/>
      </c>
      <c r="C41" s="40">
        <f>IF(A41="","",SUMIFS('Költségvetés'!$I$2:$I$101,'Költségvetés'!$C$2:$C$101,"Kiadás",'Költségvetés'!$D$2:$D$101,A41))</f>
        <v/>
      </c>
      <c r="F41" s="40">
        <f>IF(E41="","",SUMIFS('Költségvetés'!$I$2:$I$101,'Költségvetés'!$C$2:$C$101,"Bevétel",'Költségvetés'!$G$2:$G$101,E41))</f>
        <v/>
      </c>
      <c r="G41" s="40">
        <f>IF(E41="","",SUMIFS('Költségvetés'!$I$2:$I$101,'Költségvetés'!$C$2:$C$101,"Kiadás",'Költségvetés'!$G$2:$G$101,E41))</f>
        <v/>
      </c>
    </row>
    <row r="42">
      <c r="B42" s="40">
        <f>IF(A42="","",SUMIFS('Költségvetés'!$H$2:$H$101,'Költségvetés'!$C$2:$C$101,"Kiadás",'Költségvetés'!$D$2:$D$101,A42))</f>
        <v/>
      </c>
      <c r="C42" s="40">
        <f>IF(A42="","",SUMIFS('Költségvetés'!$I$2:$I$101,'Költségvetés'!$C$2:$C$101,"Kiadás",'Költségvetés'!$D$2:$D$101,A42))</f>
        <v/>
      </c>
      <c r="F42" s="40">
        <f>IF(E42="","",SUMIFS('Költségvetés'!$I$2:$I$101,'Költségvetés'!$C$2:$C$101,"Bevétel",'Költségvetés'!$G$2:$G$101,E42))</f>
        <v/>
      </c>
      <c r="G42" s="40">
        <f>IF(E42="","",SUMIFS('Költségvetés'!$I$2:$I$101,'Költségvetés'!$C$2:$C$101,"Kiadás",'Költségvetés'!$G$2:$G$101,E42))</f>
        <v/>
      </c>
    </row>
    <row r="43">
      <c r="B43" s="40">
        <f>IF(A43="","",SUMIFS('Költségvetés'!$H$2:$H$101,'Költségvetés'!$C$2:$C$101,"Kiadás",'Költségvetés'!$D$2:$D$101,A43))</f>
        <v/>
      </c>
      <c r="C43" s="40">
        <f>IF(A43="","",SUMIFS('Költségvetés'!$I$2:$I$101,'Költségvetés'!$C$2:$C$101,"Kiadás",'Költségvetés'!$D$2:$D$101,A43))</f>
        <v/>
      </c>
      <c r="F43" s="40">
        <f>IF(E43="","",SUMIFS('Költségvetés'!$I$2:$I$101,'Költségvetés'!$C$2:$C$101,"Bevétel",'Költségvetés'!$G$2:$G$101,E43))</f>
        <v/>
      </c>
      <c r="G43" s="40">
        <f>IF(E43="","",SUMIFS('Költségvetés'!$I$2:$I$101,'Költségvetés'!$C$2:$C$101,"Kiadás",'Költségvetés'!$G$2:$G$101,E43))</f>
        <v/>
      </c>
    </row>
    <row r="44">
      <c r="B44" s="40">
        <f>IF(A44="","",SUMIFS('Költségvetés'!$H$2:$H$101,'Költségvetés'!$C$2:$C$101,"Kiadás",'Költségvetés'!$D$2:$D$101,A44))</f>
        <v/>
      </c>
      <c r="C44" s="40">
        <f>IF(A44="","",SUMIFS('Költségvetés'!$I$2:$I$101,'Költségvetés'!$C$2:$C$101,"Kiadás",'Költségvetés'!$D$2:$D$101,A44))</f>
        <v/>
      </c>
      <c r="F44" s="40">
        <f>IF(E44="","",SUMIFS('Költségvetés'!$I$2:$I$101,'Költségvetés'!$C$2:$C$101,"Bevétel",'Költségvetés'!$G$2:$G$101,E44))</f>
        <v/>
      </c>
      <c r="G44" s="40">
        <f>IF(E44="","",SUMIFS('Költségvetés'!$I$2:$I$101,'Költségvetés'!$C$2:$C$101,"Kiadás",'Költségvetés'!$G$2:$G$101,E44))</f>
        <v/>
      </c>
    </row>
    <row r="45">
      <c r="B45" s="40">
        <f>IF(A45="","",SUMIFS('Költségvetés'!$H$2:$H$101,'Költségvetés'!$C$2:$C$101,"Kiadás",'Költségvetés'!$D$2:$D$101,A45))</f>
        <v/>
      </c>
      <c r="C45" s="40">
        <f>IF(A45="","",SUMIFS('Költségvetés'!$I$2:$I$101,'Költségvetés'!$C$2:$C$101,"Kiadás",'Költségvetés'!$D$2:$D$101,A45))</f>
        <v/>
      </c>
      <c r="F45" s="40">
        <f>IF(E45="","",SUMIFS('Költségvetés'!$I$2:$I$101,'Költségvetés'!$C$2:$C$101,"Bevétel",'Költségvetés'!$G$2:$G$101,E45))</f>
        <v/>
      </c>
      <c r="G45" s="40">
        <f>IF(E45="","",SUMIFS('Költségvetés'!$I$2:$I$101,'Költségvetés'!$C$2:$C$101,"Kiadás",'Költségvetés'!$G$2:$G$101,E45))</f>
        <v/>
      </c>
    </row>
    <row r="46">
      <c r="B46" s="40">
        <f>IF(A46="","",SUMIFS('Költségvetés'!$H$2:$H$101,'Költségvetés'!$C$2:$C$101,"Kiadás",'Költségvetés'!$D$2:$D$101,A46))</f>
        <v/>
      </c>
      <c r="C46" s="40">
        <f>IF(A46="","",SUMIFS('Költségvetés'!$I$2:$I$101,'Költségvetés'!$C$2:$C$101,"Kiadás",'Költségvetés'!$D$2:$D$101,A46))</f>
        <v/>
      </c>
      <c r="F46" s="40">
        <f>IF(E46="","",SUMIFS('Költségvetés'!$I$2:$I$101,'Költségvetés'!$C$2:$C$101,"Bevétel",'Költségvetés'!$G$2:$G$101,E46))</f>
        <v/>
      </c>
      <c r="G46" s="40">
        <f>IF(E46="","",SUMIFS('Költségvetés'!$I$2:$I$101,'Költségvetés'!$C$2:$C$101,"Kiadás",'Költségvetés'!$G$2:$G$101,E46))</f>
        <v/>
      </c>
    </row>
    <row r="47">
      <c r="B47" s="40">
        <f>IF(A47="","",SUMIFS('Költségvetés'!$H$2:$H$101,'Költségvetés'!$C$2:$C$101,"Kiadás",'Költségvetés'!$D$2:$D$101,A47))</f>
        <v/>
      </c>
      <c r="C47" s="40">
        <f>IF(A47="","",SUMIFS('Költségvetés'!$I$2:$I$101,'Költségvetés'!$C$2:$C$101,"Kiadás",'Költségvetés'!$D$2:$D$101,A47))</f>
        <v/>
      </c>
      <c r="F47" s="40">
        <f>IF(E47="","",SUMIFS('Költségvetés'!$I$2:$I$101,'Költségvetés'!$C$2:$C$101,"Bevétel",'Költségvetés'!$G$2:$G$101,E47))</f>
        <v/>
      </c>
      <c r="G47" s="40">
        <f>IF(E47="","",SUMIFS('Költségvetés'!$I$2:$I$101,'Költségvetés'!$C$2:$C$101,"Kiadás",'Költségvetés'!$G$2:$G$101,E47))</f>
        <v/>
      </c>
    </row>
    <row r="48">
      <c r="B48" s="40">
        <f>IF(A48="","",SUMIFS('Költségvetés'!$H$2:$H$101,'Költségvetés'!$C$2:$C$101,"Kiadás",'Költségvetés'!$D$2:$D$101,A48))</f>
        <v/>
      </c>
      <c r="C48" s="40">
        <f>IF(A48="","",SUMIFS('Költségvetés'!$I$2:$I$101,'Költségvetés'!$C$2:$C$101,"Kiadás",'Költségvetés'!$D$2:$D$101,A48))</f>
        <v/>
      </c>
      <c r="F48" s="40">
        <f>IF(E48="","",SUMIFS('Költségvetés'!$I$2:$I$101,'Költségvetés'!$C$2:$C$101,"Bevétel",'Költségvetés'!$G$2:$G$101,E48))</f>
        <v/>
      </c>
      <c r="G48" s="40">
        <f>IF(E48="","",SUMIFS('Költségvetés'!$I$2:$I$101,'Költségvetés'!$C$2:$C$101,"Kiadás",'Költségvetés'!$G$2:$G$101,E48))</f>
        <v/>
      </c>
    </row>
    <row r="49">
      <c r="B49" s="40">
        <f>IF(A49="","",SUMIFS('Költségvetés'!$H$2:$H$101,'Költségvetés'!$C$2:$C$101,"Kiadás",'Költségvetés'!$D$2:$D$101,A49))</f>
        <v/>
      </c>
      <c r="C49" s="40">
        <f>IF(A49="","",SUMIFS('Költségvetés'!$I$2:$I$101,'Költségvetés'!$C$2:$C$101,"Kiadás",'Költségvetés'!$D$2:$D$101,A49))</f>
        <v/>
      </c>
      <c r="F49" s="40">
        <f>IF(E49="","",SUMIFS('Költségvetés'!$I$2:$I$101,'Költségvetés'!$C$2:$C$101,"Bevétel",'Költségvetés'!$G$2:$G$101,E49))</f>
        <v/>
      </c>
      <c r="G49" s="40">
        <f>IF(E49="","",SUMIFS('Költségvetés'!$I$2:$I$101,'Költségvetés'!$C$2:$C$101,"Kiadás",'Költségvetés'!$G$2:$G$101,E49))</f>
        <v/>
      </c>
    </row>
    <row r="50">
      <c r="B50" s="40">
        <f>IF(A50="","",SUMIFS('Költségvetés'!$H$2:$H$101,'Költségvetés'!$C$2:$C$101,"Kiadás",'Költségvetés'!$D$2:$D$101,A50))</f>
        <v/>
      </c>
      <c r="C50" s="40">
        <f>IF(A50="","",SUMIFS('Költségvetés'!$I$2:$I$101,'Költségvetés'!$C$2:$C$101,"Kiadás",'Költségvetés'!$D$2:$D$101,A50))</f>
        <v/>
      </c>
      <c r="F50" s="40">
        <f>IF(E50="","",SUMIFS('Költségvetés'!$I$2:$I$101,'Költségvetés'!$C$2:$C$101,"Bevétel",'Költségvetés'!$G$2:$G$101,E50))</f>
        <v/>
      </c>
      <c r="G50" s="40">
        <f>IF(E50="","",SUMIFS('Költségvetés'!$I$2:$I$101,'Költségvetés'!$C$2:$C$101,"Kiadás",'Költségvetés'!$G$2:$G$101,E50))</f>
        <v/>
      </c>
    </row>
    <row r="51">
      <c r="B51" s="40">
        <f>IF(A51="","",SUMIFS('Költségvetés'!$H$2:$H$101,'Költségvetés'!$C$2:$C$101,"Kiadás",'Költségvetés'!$D$2:$D$101,A51))</f>
        <v/>
      </c>
      <c r="C51" s="40">
        <f>IF(A51="","",SUMIFS('Költségvetés'!$I$2:$I$101,'Költségvetés'!$C$2:$C$101,"Kiadás",'Költségvetés'!$D$2:$D$101,A51))</f>
        <v/>
      </c>
      <c r="F51" s="40">
        <f>IF(E51="","",SUMIFS('Költségvetés'!$I$2:$I$101,'Költségvetés'!$C$2:$C$101,"Bevétel",'Költségvetés'!$G$2:$G$101,E51))</f>
        <v/>
      </c>
      <c r="G51" s="40">
        <f>IF(E51="","",SUMIFS('Költségvetés'!$I$2:$I$101,'Költségvetés'!$C$2:$C$101,"Kiadás",'Költségvetés'!$G$2:$G$101,E51))</f>
        <v/>
      </c>
    </row>
    <row r="52">
      <c r="B52" s="40">
        <f>IF(A52="","",SUMIFS('Költségvetés'!$H$2:$H$101,'Költségvetés'!$C$2:$C$101,"Kiadás",'Költségvetés'!$D$2:$D$101,A52))</f>
        <v/>
      </c>
      <c r="C52" s="40">
        <f>IF(A52="","",SUMIFS('Költségvetés'!$I$2:$I$101,'Költségvetés'!$C$2:$C$101,"Kiadás",'Költségvetés'!$D$2:$D$101,A52))</f>
        <v/>
      </c>
      <c r="F52" s="40">
        <f>IF(E52="","",SUMIFS('Költségvetés'!$I$2:$I$101,'Költségvetés'!$C$2:$C$101,"Bevétel",'Költségvetés'!$G$2:$G$101,E52))</f>
        <v/>
      </c>
      <c r="G52" s="40">
        <f>IF(E52="","",SUMIFS('Költségvetés'!$I$2:$I$101,'Költségvetés'!$C$2:$C$101,"Kiadás",'Költségvetés'!$G$2:$G$101,E52))</f>
        <v/>
      </c>
    </row>
    <row r="53">
      <c r="B53" s="40">
        <f>IF(A53="","",SUMIFS('Költségvetés'!$H$2:$H$101,'Költségvetés'!$C$2:$C$101,"Kiadás",'Költségvetés'!$D$2:$D$101,A53))</f>
        <v/>
      </c>
      <c r="C53" s="40">
        <f>IF(A53="","",SUMIFS('Költségvetés'!$I$2:$I$101,'Költségvetés'!$C$2:$C$101,"Kiadás",'Költségvetés'!$D$2:$D$101,A53))</f>
        <v/>
      </c>
      <c r="F53" s="40">
        <f>IF(E53="","",SUMIFS('Költségvetés'!$I$2:$I$101,'Költségvetés'!$C$2:$C$101,"Bevétel",'Költségvetés'!$G$2:$G$101,E53))</f>
        <v/>
      </c>
      <c r="G53" s="40">
        <f>IF(E53="","",SUMIFS('Költségvetés'!$I$2:$I$101,'Költségvetés'!$C$2:$C$101,"Kiadás",'Költségvetés'!$G$2:$G$101,E53))</f>
        <v/>
      </c>
    </row>
    <row r="54">
      <c r="B54" s="40">
        <f>IF(A54="","",SUMIFS('Költségvetés'!$H$2:$H$101,'Költségvetés'!$C$2:$C$101,"Kiadás",'Költségvetés'!$D$2:$D$101,A54))</f>
        <v/>
      </c>
      <c r="C54" s="40">
        <f>IF(A54="","",SUMIFS('Költségvetés'!$I$2:$I$101,'Költségvetés'!$C$2:$C$101,"Kiadás",'Költségvetés'!$D$2:$D$101,A54))</f>
        <v/>
      </c>
      <c r="F54" s="40">
        <f>IF(E54="","",SUMIFS('Költségvetés'!$I$2:$I$101,'Költségvetés'!$C$2:$C$101,"Bevétel",'Költségvetés'!$G$2:$G$101,E54))</f>
        <v/>
      </c>
      <c r="G54" s="40">
        <f>IF(E54="","",SUMIFS('Költségvetés'!$I$2:$I$101,'Költségvetés'!$C$2:$C$101,"Kiadás",'Költségvetés'!$G$2:$G$101,E54))</f>
        <v/>
      </c>
    </row>
    <row r="55">
      <c r="B55" s="40">
        <f>IF(A55="","",SUMIFS('Költségvetés'!$H$2:$H$101,'Költségvetés'!$C$2:$C$101,"Kiadás",'Költségvetés'!$D$2:$D$101,A55))</f>
        <v/>
      </c>
      <c r="C55" s="40">
        <f>IF(A55="","",SUMIFS('Költségvetés'!$I$2:$I$101,'Költségvetés'!$C$2:$C$101,"Kiadás",'Költségvetés'!$D$2:$D$101,A55))</f>
        <v/>
      </c>
      <c r="F55" s="40">
        <f>IF(E55="","",SUMIFS('Költségvetés'!$I$2:$I$101,'Költségvetés'!$C$2:$C$101,"Bevétel",'Költségvetés'!$G$2:$G$101,E55))</f>
        <v/>
      </c>
      <c r="G55" s="40">
        <f>IF(E55="","",SUMIFS('Költségvetés'!$I$2:$I$101,'Költségvetés'!$C$2:$C$101,"Kiadás",'Költségvetés'!$G$2:$G$101,E55))</f>
        <v/>
      </c>
    </row>
    <row r="56">
      <c r="B56" s="40">
        <f>IF(A56="","",SUMIFS('Költségvetés'!$H$2:$H$101,'Költségvetés'!$C$2:$C$101,"Kiadás",'Költségvetés'!$D$2:$D$101,A56))</f>
        <v/>
      </c>
      <c r="C56" s="40">
        <f>IF(A56="","",SUMIFS('Költségvetés'!$I$2:$I$101,'Költségvetés'!$C$2:$C$101,"Kiadás",'Költségvetés'!$D$2:$D$101,A56))</f>
        <v/>
      </c>
      <c r="F56" s="40">
        <f>IF(E56="","",SUMIFS('Költségvetés'!$I$2:$I$101,'Költségvetés'!$C$2:$C$101,"Bevétel",'Költségvetés'!$G$2:$G$101,E56))</f>
        <v/>
      </c>
      <c r="G56" s="40">
        <f>IF(E56="","",SUMIFS('Költségvetés'!$I$2:$I$101,'Költségvetés'!$C$2:$C$101,"Kiadás",'Költségvetés'!$G$2:$G$101,E56))</f>
        <v/>
      </c>
    </row>
    <row r="57">
      <c r="B57" s="40">
        <f>IF(A57="","",SUMIFS('Költségvetés'!$H$2:$H$101,'Költségvetés'!$C$2:$C$101,"Kiadás",'Költségvetés'!$D$2:$D$101,A57))</f>
        <v/>
      </c>
      <c r="C57" s="40">
        <f>IF(A57="","",SUMIFS('Költségvetés'!$I$2:$I$101,'Költségvetés'!$C$2:$C$101,"Kiadás",'Költségvetés'!$D$2:$D$101,A57))</f>
        <v/>
      </c>
      <c r="F57" s="40">
        <f>IF(E57="","",SUMIFS('Költségvetés'!$I$2:$I$101,'Költségvetés'!$C$2:$C$101,"Bevétel",'Költségvetés'!$G$2:$G$101,E57))</f>
        <v/>
      </c>
      <c r="G57" s="40">
        <f>IF(E57="","",SUMIFS('Költségvetés'!$I$2:$I$101,'Költségvetés'!$C$2:$C$101,"Kiadás",'Költségvetés'!$G$2:$G$101,E57))</f>
        <v/>
      </c>
    </row>
    <row r="58">
      <c r="B58" s="40">
        <f>IF(A58="","",SUMIFS('Költségvetés'!$H$2:$H$101,'Költségvetés'!$C$2:$C$101,"Kiadás",'Költségvetés'!$D$2:$D$101,A58))</f>
        <v/>
      </c>
      <c r="C58" s="40">
        <f>IF(A58="","",SUMIFS('Költségvetés'!$I$2:$I$101,'Költségvetés'!$C$2:$C$101,"Kiadás",'Költségvetés'!$D$2:$D$101,A58))</f>
        <v/>
      </c>
      <c r="F58" s="40">
        <f>IF(E58="","",SUMIFS('Költségvetés'!$I$2:$I$101,'Költségvetés'!$C$2:$C$101,"Bevétel",'Költségvetés'!$G$2:$G$101,E58))</f>
        <v/>
      </c>
      <c r="G58" s="40">
        <f>IF(E58="","",SUMIFS('Költségvetés'!$I$2:$I$101,'Költségvetés'!$C$2:$C$101,"Kiadás",'Költségvetés'!$G$2:$G$101,E58))</f>
        <v/>
      </c>
    </row>
    <row r="59">
      <c r="B59" s="40">
        <f>IF(A59="","",SUMIFS('Költségvetés'!$H$2:$H$101,'Költségvetés'!$C$2:$C$101,"Kiadás",'Költségvetés'!$D$2:$D$101,A59))</f>
        <v/>
      </c>
      <c r="C59" s="40">
        <f>IF(A59="","",SUMIFS('Költségvetés'!$I$2:$I$101,'Költségvetés'!$C$2:$C$101,"Kiadás",'Költségvetés'!$D$2:$D$101,A59))</f>
        <v/>
      </c>
      <c r="F59" s="40">
        <f>IF(E59="","",SUMIFS('Költségvetés'!$I$2:$I$101,'Költségvetés'!$C$2:$C$101,"Bevétel",'Költségvetés'!$G$2:$G$101,E59))</f>
        <v/>
      </c>
      <c r="G59" s="40">
        <f>IF(E59="","",SUMIFS('Költségvetés'!$I$2:$I$101,'Költségvetés'!$C$2:$C$101,"Kiadás",'Költségvetés'!$G$2:$G$101,E59))</f>
        <v/>
      </c>
    </row>
    <row r="60">
      <c r="B60" s="40">
        <f>IF(A60="","",SUMIFS('Költségvetés'!$H$2:$H$101,'Költségvetés'!$C$2:$C$101,"Kiadás",'Költségvetés'!$D$2:$D$101,A60))</f>
        <v/>
      </c>
      <c r="C60" s="40">
        <f>IF(A60="","",SUMIFS('Költségvetés'!$I$2:$I$101,'Költségvetés'!$C$2:$C$101,"Kiadás",'Költségvetés'!$D$2:$D$101,A60))</f>
        <v/>
      </c>
      <c r="F60" s="40">
        <f>IF(E60="","",SUMIFS('Költségvetés'!$I$2:$I$101,'Költségvetés'!$C$2:$C$101,"Bevétel",'Költségvetés'!$G$2:$G$101,E60))</f>
        <v/>
      </c>
      <c r="G60" s="40">
        <f>IF(E60="","",SUMIFS('Költségvetés'!$I$2:$I$101,'Költségvetés'!$C$2:$C$101,"Kiadás",'Költségvetés'!$G$2:$G$101,E60))</f>
        <v/>
      </c>
    </row>
    <row r="61">
      <c r="B61" s="40">
        <f>IF(A61="","",SUMIFS('Költségvetés'!$H$2:$H$101,'Költségvetés'!$C$2:$C$101,"Kiadás",'Költségvetés'!$D$2:$D$101,A61))</f>
        <v/>
      </c>
      <c r="C61" s="40">
        <f>IF(A61="","",SUMIFS('Költségvetés'!$I$2:$I$101,'Költségvetés'!$C$2:$C$101,"Kiadás",'Költségvetés'!$D$2:$D$101,A61))</f>
        <v/>
      </c>
      <c r="F61" s="40">
        <f>IF(E61="","",SUMIFS('Költségvetés'!$I$2:$I$101,'Költségvetés'!$C$2:$C$101,"Bevétel",'Költségvetés'!$G$2:$G$101,E61))</f>
        <v/>
      </c>
      <c r="G61" s="40">
        <f>IF(E61="","",SUMIFS('Költségvetés'!$I$2:$I$101,'Költségvetés'!$C$2:$C$101,"Kiadás",'Költségvetés'!$G$2:$G$101,E61))</f>
        <v/>
      </c>
    </row>
    <row r="62">
      <c r="B62" s="40">
        <f>IF(A62="","",SUMIFS('Költségvetés'!$H$2:$H$101,'Költségvetés'!$C$2:$C$101,"Kiadás",'Költségvetés'!$D$2:$D$101,A62))</f>
        <v/>
      </c>
      <c r="C62" s="40">
        <f>IF(A62="","",SUMIFS('Költségvetés'!$I$2:$I$101,'Költségvetés'!$C$2:$C$101,"Kiadás",'Költségvetés'!$D$2:$D$101,A62))</f>
        <v/>
      </c>
      <c r="F62" s="40">
        <f>IF(E62="","",SUMIFS('Költségvetés'!$I$2:$I$101,'Költségvetés'!$C$2:$C$101,"Bevétel",'Költségvetés'!$G$2:$G$101,E62))</f>
        <v/>
      </c>
      <c r="G62" s="40">
        <f>IF(E62="","",SUMIFS('Költségvetés'!$I$2:$I$101,'Költségvetés'!$C$2:$C$101,"Kiadás",'Költségvetés'!$G$2:$G$101,E62))</f>
        <v/>
      </c>
    </row>
    <row r="63">
      <c r="B63" s="40">
        <f>IF(A63="","",SUMIFS('Költségvetés'!$H$2:$H$101,'Költségvetés'!$C$2:$C$101,"Kiadás",'Költségvetés'!$D$2:$D$101,A63))</f>
        <v/>
      </c>
      <c r="C63" s="40">
        <f>IF(A63="","",SUMIFS('Költségvetés'!$I$2:$I$101,'Költségvetés'!$C$2:$C$101,"Kiadás",'Költségvetés'!$D$2:$D$101,A63))</f>
        <v/>
      </c>
      <c r="F63" s="40">
        <f>IF(E63="","",SUMIFS('Költségvetés'!$I$2:$I$101,'Költségvetés'!$C$2:$C$101,"Bevétel",'Költségvetés'!$G$2:$G$101,E63))</f>
        <v/>
      </c>
      <c r="G63" s="40">
        <f>IF(E63="","",SUMIFS('Költségvetés'!$I$2:$I$101,'Költségvetés'!$C$2:$C$101,"Kiadás",'Költségvetés'!$G$2:$G$101,E63))</f>
        <v/>
      </c>
    </row>
    <row r="64">
      <c r="B64" s="40">
        <f>IF(A64="","",SUMIFS('Költségvetés'!$H$2:$H$101,'Költségvetés'!$C$2:$C$101,"Kiadás",'Költségvetés'!$D$2:$D$101,A64))</f>
        <v/>
      </c>
      <c r="C64" s="40">
        <f>IF(A64="","",SUMIFS('Költségvetés'!$I$2:$I$101,'Költségvetés'!$C$2:$C$101,"Kiadás",'Költségvetés'!$D$2:$D$101,A64))</f>
        <v/>
      </c>
      <c r="F64" s="40">
        <f>IF(E64="","",SUMIFS('Költségvetés'!$I$2:$I$101,'Költségvetés'!$C$2:$C$101,"Bevétel",'Költségvetés'!$G$2:$G$101,E64))</f>
        <v/>
      </c>
      <c r="G64" s="40">
        <f>IF(E64="","",SUMIFS('Költségvetés'!$I$2:$I$101,'Költségvetés'!$C$2:$C$101,"Kiadás",'Költségvetés'!$G$2:$G$101,E64))</f>
        <v/>
      </c>
    </row>
    <row r="65">
      <c r="B65" s="40">
        <f>IF(A65="","",SUMIFS('Költségvetés'!$H$2:$H$101,'Költségvetés'!$C$2:$C$101,"Kiadás",'Költségvetés'!$D$2:$D$101,A65))</f>
        <v/>
      </c>
      <c r="C65" s="40">
        <f>IF(A65="","",SUMIFS('Költségvetés'!$I$2:$I$101,'Költségvetés'!$C$2:$C$101,"Kiadás",'Költségvetés'!$D$2:$D$101,A65))</f>
        <v/>
      </c>
      <c r="F65" s="40">
        <f>IF(E65="","",SUMIFS('Költségvetés'!$I$2:$I$101,'Költségvetés'!$C$2:$C$101,"Bevétel",'Költségvetés'!$G$2:$G$101,E65))</f>
        <v/>
      </c>
      <c r="G65" s="40">
        <f>IF(E65="","",SUMIFS('Költségvetés'!$I$2:$I$101,'Költségvetés'!$C$2:$C$101,"Kiadás",'Költségvetés'!$G$2:$G$101,E65))</f>
        <v/>
      </c>
    </row>
    <row r="66">
      <c r="B66" s="40">
        <f>IF(A66="","",SUMIFS('Költségvetés'!$H$2:$H$101,'Költségvetés'!$C$2:$C$101,"Kiadás",'Költségvetés'!$D$2:$D$101,A66))</f>
        <v/>
      </c>
      <c r="C66" s="40">
        <f>IF(A66="","",SUMIFS('Költségvetés'!$I$2:$I$101,'Költségvetés'!$C$2:$C$101,"Kiadás",'Költségvetés'!$D$2:$D$101,A66))</f>
        <v/>
      </c>
      <c r="F66" s="40">
        <f>IF(E66="","",SUMIFS('Költségvetés'!$I$2:$I$101,'Költségvetés'!$C$2:$C$101,"Bevétel",'Költségvetés'!$G$2:$G$101,E66))</f>
        <v/>
      </c>
      <c r="G66" s="40">
        <f>IF(E66="","",SUMIFS('Költségvetés'!$I$2:$I$101,'Költségvetés'!$C$2:$C$101,"Kiadás",'Költségvetés'!$G$2:$G$101,E66))</f>
        <v/>
      </c>
    </row>
    <row r="67">
      <c r="B67" s="40">
        <f>IF(A67="","",SUMIFS('Költségvetés'!$H$2:$H$101,'Költségvetés'!$C$2:$C$101,"Kiadás",'Költségvetés'!$D$2:$D$101,A67))</f>
        <v/>
      </c>
      <c r="C67" s="40">
        <f>IF(A67="","",SUMIFS('Költségvetés'!$I$2:$I$101,'Költségvetés'!$C$2:$C$101,"Kiadás",'Költségvetés'!$D$2:$D$101,A67))</f>
        <v/>
      </c>
      <c r="F67" s="40">
        <f>IF(E67="","",SUMIFS('Költségvetés'!$I$2:$I$101,'Költségvetés'!$C$2:$C$101,"Bevétel",'Költségvetés'!$G$2:$G$101,E67))</f>
        <v/>
      </c>
      <c r="G67" s="40">
        <f>IF(E67="","",SUMIFS('Költségvetés'!$I$2:$I$101,'Költségvetés'!$C$2:$C$101,"Kiadás",'Költségvetés'!$G$2:$G$101,E67))</f>
        <v/>
      </c>
    </row>
    <row r="68">
      <c r="B68" s="40">
        <f>IF(A68="","",SUMIFS('Költségvetés'!$H$2:$H$101,'Költségvetés'!$C$2:$C$101,"Kiadás",'Költségvetés'!$D$2:$D$101,A68))</f>
        <v/>
      </c>
      <c r="C68" s="40">
        <f>IF(A68="","",SUMIFS('Költségvetés'!$I$2:$I$101,'Költségvetés'!$C$2:$C$101,"Kiadás",'Költségvetés'!$D$2:$D$101,A68))</f>
        <v/>
      </c>
      <c r="F68" s="40">
        <f>IF(E68="","",SUMIFS('Költségvetés'!$I$2:$I$101,'Költségvetés'!$C$2:$C$101,"Bevétel",'Költségvetés'!$G$2:$G$101,E68))</f>
        <v/>
      </c>
      <c r="G68" s="40">
        <f>IF(E68="","",SUMIFS('Költségvetés'!$I$2:$I$101,'Költségvetés'!$C$2:$C$101,"Kiadás",'Költségvetés'!$G$2:$G$101,E68))</f>
        <v/>
      </c>
    </row>
    <row r="69">
      <c r="B69" s="40">
        <f>IF(A69="","",SUMIFS('Költségvetés'!$H$2:$H$101,'Költségvetés'!$C$2:$C$101,"Kiadás",'Költségvetés'!$D$2:$D$101,A69))</f>
        <v/>
      </c>
      <c r="C69" s="40">
        <f>IF(A69="","",SUMIFS('Költségvetés'!$I$2:$I$101,'Költségvetés'!$C$2:$C$101,"Kiadás",'Költségvetés'!$D$2:$D$101,A69))</f>
        <v/>
      </c>
      <c r="F69" s="40">
        <f>IF(E69="","",SUMIFS('Költségvetés'!$I$2:$I$101,'Költségvetés'!$C$2:$C$101,"Bevétel",'Költségvetés'!$G$2:$G$101,E69))</f>
        <v/>
      </c>
      <c r="G69" s="40">
        <f>IF(E69="","",SUMIFS('Költségvetés'!$I$2:$I$101,'Költségvetés'!$C$2:$C$101,"Kiadás",'Költségvetés'!$G$2:$G$101,E69))</f>
        <v/>
      </c>
    </row>
    <row r="70">
      <c r="B70" s="40">
        <f>IF(A70="","",SUMIFS('Költségvetés'!$H$2:$H$101,'Költségvetés'!$C$2:$C$101,"Kiadás",'Költségvetés'!$D$2:$D$101,A70))</f>
        <v/>
      </c>
      <c r="C70" s="40">
        <f>IF(A70="","",SUMIFS('Költségvetés'!$I$2:$I$101,'Költségvetés'!$C$2:$C$101,"Kiadás",'Költségvetés'!$D$2:$D$101,A70))</f>
        <v/>
      </c>
      <c r="F70" s="40">
        <f>IF(E70="","",SUMIFS('Költségvetés'!$I$2:$I$101,'Költségvetés'!$C$2:$C$101,"Bevétel",'Költségvetés'!$G$2:$G$101,E70))</f>
        <v/>
      </c>
      <c r="G70" s="40">
        <f>IF(E70="","",SUMIFS('Költségvetés'!$I$2:$I$101,'Költségvetés'!$C$2:$C$101,"Kiadás",'Költségvetés'!$G$2:$G$101,E70))</f>
        <v/>
      </c>
    </row>
    <row r="71">
      <c r="B71" s="40">
        <f>IF(A71="","",SUMIFS('Költségvetés'!$H$2:$H$101,'Költségvetés'!$C$2:$C$101,"Kiadás",'Költségvetés'!$D$2:$D$101,A71))</f>
        <v/>
      </c>
      <c r="C71" s="40">
        <f>IF(A71="","",SUMIFS('Költségvetés'!$I$2:$I$101,'Költségvetés'!$C$2:$C$101,"Kiadás",'Költségvetés'!$D$2:$D$101,A71))</f>
        <v/>
      </c>
      <c r="F71" s="40">
        <f>IF(E71="","",SUMIFS('Költségvetés'!$I$2:$I$101,'Költségvetés'!$C$2:$C$101,"Bevétel",'Költségvetés'!$G$2:$G$101,E71))</f>
        <v/>
      </c>
      <c r="G71" s="40">
        <f>IF(E71="","",SUMIFS('Költségvetés'!$I$2:$I$101,'Költségvetés'!$C$2:$C$101,"Kiadás",'Költségvetés'!$G$2:$G$101,E71))</f>
        <v/>
      </c>
    </row>
    <row r="72">
      <c r="B72" s="40">
        <f>IF(A72="","",SUMIFS('Költségvetés'!$H$2:$H$101,'Költségvetés'!$C$2:$C$101,"Kiadás",'Költségvetés'!$D$2:$D$101,A72))</f>
        <v/>
      </c>
      <c r="C72" s="40">
        <f>IF(A72="","",SUMIFS('Költségvetés'!$I$2:$I$101,'Költségvetés'!$C$2:$C$101,"Kiadás",'Költségvetés'!$D$2:$D$101,A72))</f>
        <v/>
      </c>
      <c r="F72" s="40">
        <f>IF(E72="","",SUMIFS('Költségvetés'!$I$2:$I$101,'Költségvetés'!$C$2:$C$101,"Bevétel",'Költségvetés'!$G$2:$G$101,E72))</f>
        <v/>
      </c>
      <c r="G72" s="40">
        <f>IF(E72="","",SUMIFS('Költségvetés'!$I$2:$I$101,'Költségvetés'!$C$2:$C$101,"Kiadás",'Költségvetés'!$G$2:$G$101,E72))</f>
        <v/>
      </c>
    </row>
    <row r="73">
      <c r="B73" s="40">
        <f>IF(A73="","",SUMIFS('Költségvetés'!$H$2:$H$101,'Költségvetés'!$C$2:$C$101,"Kiadás",'Költségvetés'!$D$2:$D$101,A73))</f>
        <v/>
      </c>
      <c r="C73" s="40">
        <f>IF(A73="","",SUMIFS('Költségvetés'!$I$2:$I$101,'Költségvetés'!$C$2:$C$101,"Kiadás",'Költségvetés'!$D$2:$D$101,A73))</f>
        <v/>
      </c>
      <c r="F73" s="40">
        <f>IF(E73="","",SUMIFS('Költségvetés'!$I$2:$I$101,'Költségvetés'!$C$2:$C$101,"Bevétel",'Költségvetés'!$G$2:$G$101,E73))</f>
        <v/>
      </c>
      <c r="G73" s="40">
        <f>IF(E73="","",SUMIFS('Költségvetés'!$I$2:$I$101,'Költségvetés'!$C$2:$C$101,"Kiadás",'Költségvetés'!$G$2:$G$101,E73))</f>
        <v/>
      </c>
    </row>
    <row r="74">
      <c r="B74" s="40">
        <f>IF(A74="","",SUMIFS('Költségvetés'!$H$2:$H$101,'Költségvetés'!$C$2:$C$101,"Kiadás",'Költségvetés'!$D$2:$D$101,A74))</f>
        <v/>
      </c>
      <c r="C74" s="40">
        <f>IF(A74="","",SUMIFS('Költségvetés'!$I$2:$I$101,'Költségvetés'!$C$2:$C$101,"Kiadás",'Költségvetés'!$D$2:$D$101,A74))</f>
        <v/>
      </c>
      <c r="F74" s="40">
        <f>IF(E74="","",SUMIFS('Költségvetés'!$I$2:$I$101,'Költségvetés'!$C$2:$C$101,"Bevétel",'Költségvetés'!$G$2:$G$101,E74))</f>
        <v/>
      </c>
      <c r="G74" s="40">
        <f>IF(E74="","",SUMIFS('Költségvetés'!$I$2:$I$101,'Költségvetés'!$C$2:$C$101,"Kiadás",'Költségvetés'!$G$2:$G$101,E74))</f>
        <v/>
      </c>
    </row>
    <row r="75">
      <c r="B75" s="40">
        <f>IF(A75="","",SUMIFS('Költségvetés'!$H$2:$H$101,'Költségvetés'!$C$2:$C$101,"Kiadás",'Költségvetés'!$D$2:$D$101,A75))</f>
        <v/>
      </c>
      <c r="C75" s="40">
        <f>IF(A75="","",SUMIFS('Költségvetés'!$I$2:$I$101,'Költségvetés'!$C$2:$C$101,"Kiadás",'Költségvetés'!$D$2:$D$101,A75))</f>
        <v/>
      </c>
      <c r="F75" s="40">
        <f>IF(E75="","",SUMIFS('Költségvetés'!$I$2:$I$101,'Költségvetés'!$C$2:$C$101,"Bevétel",'Költségvetés'!$G$2:$G$101,E75))</f>
        <v/>
      </c>
      <c r="G75" s="40">
        <f>IF(E75="","",SUMIFS('Költségvetés'!$I$2:$I$101,'Költségvetés'!$C$2:$C$101,"Kiadás",'Költségvetés'!$G$2:$G$101,E75))</f>
        <v/>
      </c>
    </row>
    <row r="76">
      <c r="B76" s="40">
        <f>IF(A76="","",SUMIFS('Költségvetés'!$H$2:$H$101,'Költségvetés'!$C$2:$C$101,"Kiadás",'Költségvetés'!$D$2:$D$101,A76))</f>
        <v/>
      </c>
      <c r="C76" s="40">
        <f>IF(A76="","",SUMIFS('Költségvetés'!$I$2:$I$101,'Költségvetés'!$C$2:$C$101,"Kiadás",'Költségvetés'!$D$2:$D$101,A76))</f>
        <v/>
      </c>
      <c r="F76" s="40">
        <f>IF(E76="","",SUMIFS('Költségvetés'!$I$2:$I$101,'Költségvetés'!$C$2:$C$101,"Bevétel",'Költségvetés'!$G$2:$G$101,E76))</f>
        <v/>
      </c>
      <c r="G76" s="40">
        <f>IF(E76="","",SUMIFS('Költségvetés'!$I$2:$I$101,'Költségvetés'!$C$2:$C$101,"Kiadás",'Költségvetés'!$G$2:$G$101,E76))</f>
        <v/>
      </c>
    </row>
    <row r="77">
      <c r="B77" s="40">
        <f>IF(A77="","",SUMIFS('Költségvetés'!$H$2:$H$101,'Költségvetés'!$C$2:$C$101,"Kiadás",'Költségvetés'!$D$2:$D$101,A77))</f>
        <v/>
      </c>
      <c r="C77" s="40">
        <f>IF(A77="","",SUMIFS('Költségvetés'!$I$2:$I$101,'Költségvetés'!$C$2:$C$101,"Kiadás",'Költségvetés'!$D$2:$D$101,A77))</f>
        <v/>
      </c>
      <c r="F77" s="40">
        <f>IF(E77="","",SUMIFS('Költségvetés'!$I$2:$I$101,'Költségvetés'!$C$2:$C$101,"Bevétel",'Költségvetés'!$G$2:$G$101,E77))</f>
        <v/>
      </c>
      <c r="G77" s="40">
        <f>IF(E77="","",SUMIFS('Költségvetés'!$I$2:$I$101,'Költségvetés'!$C$2:$C$101,"Kiadás",'Költségvetés'!$G$2:$G$101,E77))</f>
        <v/>
      </c>
    </row>
    <row r="78">
      <c r="B78" s="40">
        <f>IF(A78="","",SUMIFS('Költségvetés'!$H$2:$H$101,'Költségvetés'!$C$2:$C$101,"Kiadás",'Költségvetés'!$D$2:$D$101,A78))</f>
        <v/>
      </c>
      <c r="C78" s="40">
        <f>IF(A78="","",SUMIFS('Költségvetés'!$I$2:$I$101,'Költségvetés'!$C$2:$C$101,"Kiadás",'Költségvetés'!$D$2:$D$101,A78))</f>
        <v/>
      </c>
      <c r="F78" s="40">
        <f>IF(E78="","",SUMIFS('Költségvetés'!$I$2:$I$101,'Költségvetés'!$C$2:$C$101,"Bevétel",'Költségvetés'!$G$2:$G$101,E78))</f>
        <v/>
      </c>
      <c r="G78" s="40">
        <f>IF(E78="","",SUMIFS('Költségvetés'!$I$2:$I$101,'Költségvetés'!$C$2:$C$101,"Kiadás",'Költségvetés'!$G$2:$G$101,E78))</f>
        <v/>
      </c>
    </row>
    <row r="79">
      <c r="B79" s="40">
        <f>IF(A79="","",SUMIFS('Költségvetés'!$H$2:$H$101,'Költségvetés'!$C$2:$C$101,"Kiadás",'Költségvetés'!$D$2:$D$101,A79))</f>
        <v/>
      </c>
      <c r="C79" s="40">
        <f>IF(A79="","",SUMIFS('Költségvetés'!$I$2:$I$101,'Költségvetés'!$C$2:$C$101,"Kiadás",'Költségvetés'!$D$2:$D$101,A79))</f>
        <v/>
      </c>
      <c r="F79" s="40">
        <f>IF(E79="","",SUMIFS('Költségvetés'!$I$2:$I$101,'Költségvetés'!$C$2:$C$101,"Bevétel",'Költségvetés'!$G$2:$G$101,E79))</f>
        <v/>
      </c>
      <c r="G79" s="40">
        <f>IF(E79="","",SUMIFS('Költségvetés'!$I$2:$I$101,'Költségvetés'!$C$2:$C$101,"Kiadás",'Költségvetés'!$G$2:$G$101,E79))</f>
        <v/>
      </c>
    </row>
    <row r="80">
      <c r="B80" s="40">
        <f>IF(A80="","",SUMIFS('Költségvetés'!$H$2:$H$101,'Költségvetés'!$C$2:$C$101,"Kiadás",'Költségvetés'!$D$2:$D$101,A80))</f>
        <v/>
      </c>
      <c r="C80" s="40">
        <f>IF(A80="","",SUMIFS('Költségvetés'!$I$2:$I$101,'Költségvetés'!$C$2:$C$101,"Kiadás",'Költségvetés'!$D$2:$D$101,A80))</f>
        <v/>
      </c>
      <c r="F80" s="40">
        <f>IF(E80="","",SUMIFS('Költségvetés'!$I$2:$I$101,'Költségvetés'!$C$2:$C$101,"Bevétel",'Költségvetés'!$G$2:$G$101,E80))</f>
        <v/>
      </c>
      <c r="G80" s="40">
        <f>IF(E80="","",SUMIFS('Költségvetés'!$I$2:$I$101,'Költségvetés'!$C$2:$C$101,"Kiadás",'Költségvetés'!$G$2:$G$101,E80))</f>
        <v/>
      </c>
    </row>
    <row r="81">
      <c r="B81" s="40">
        <f>IF(A81="","",SUMIFS('Költségvetés'!$H$2:$H$101,'Költségvetés'!$C$2:$C$101,"Kiadás",'Költségvetés'!$D$2:$D$101,A81))</f>
        <v/>
      </c>
      <c r="C81" s="40">
        <f>IF(A81="","",SUMIFS('Költségvetés'!$I$2:$I$101,'Költségvetés'!$C$2:$C$101,"Kiadás",'Költségvetés'!$D$2:$D$101,A81))</f>
        <v/>
      </c>
      <c r="F81" s="40">
        <f>IF(E81="","",SUMIFS('Költségvetés'!$I$2:$I$101,'Költségvetés'!$C$2:$C$101,"Bevétel",'Költségvetés'!$G$2:$G$101,E81))</f>
        <v/>
      </c>
      <c r="G81" s="40">
        <f>IF(E81="","",SUMIFS('Költségvetés'!$I$2:$I$101,'Költségvetés'!$C$2:$C$101,"Kiadás",'Költségvetés'!$G$2:$G$101,E81))</f>
        <v/>
      </c>
    </row>
    <row r="82">
      <c r="B82" s="40">
        <f>IF(A82="","",SUMIFS('Költségvetés'!$H$2:$H$101,'Költségvetés'!$C$2:$C$101,"Kiadás",'Költségvetés'!$D$2:$D$101,A82))</f>
        <v/>
      </c>
      <c r="C82" s="40">
        <f>IF(A82="","",SUMIFS('Költségvetés'!$I$2:$I$101,'Költségvetés'!$C$2:$C$101,"Kiadás",'Költségvetés'!$D$2:$D$101,A82))</f>
        <v/>
      </c>
      <c r="F82" s="40">
        <f>IF(E82="","",SUMIFS('Költségvetés'!$I$2:$I$101,'Költségvetés'!$C$2:$C$101,"Bevétel",'Költségvetés'!$G$2:$G$101,E82))</f>
        <v/>
      </c>
      <c r="G82" s="40">
        <f>IF(E82="","",SUMIFS('Költségvetés'!$I$2:$I$101,'Költségvetés'!$C$2:$C$101,"Kiadás",'Költségvetés'!$G$2:$G$101,E82))</f>
        <v/>
      </c>
    </row>
    <row r="83">
      <c r="B83" s="40">
        <f>IF(A83="","",SUMIFS('Költségvetés'!$H$2:$H$101,'Költségvetés'!$C$2:$C$101,"Kiadás",'Költségvetés'!$D$2:$D$101,A83))</f>
        <v/>
      </c>
      <c r="C83" s="40">
        <f>IF(A83="","",SUMIFS('Költségvetés'!$I$2:$I$101,'Költségvetés'!$C$2:$C$101,"Kiadás",'Költségvetés'!$D$2:$D$101,A83))</f>
        <v/>
      </c>
      <c r="F83" s="40">
        <f>IF(E83="","",SUMIFS('Költségvetés'!$I$2:$I$101,'Költségvetés'!$C$2:$C$101,"Bevétel",'Költségvetés'!$G$2:$G$101,E83))</f>
        <v/>
      </c>
      <c r="G83" s="40">
        <f>IF(E83="","",SUMIFS('Költségvetés'!$I$2:$I$101,'Költségvetés'!$C$2:$C$101,"Kiadás",'Költségvetés'!$G$2:$G$101,E83))</f>
        <v/>
      </c>
    </row>
    <row r="84">
      <c r="B84" s="40">
        <f>IF(A84="","",SUMIFS('Költségvetés'!$H$2:$H$101,'Költségvetés'!$C$2:$C$101,"Kiadás",'Költségvetés'!$D$2:$D$101,A84))</f>
        <v/>
      </c>
      <c r="C84" s="40">
        <f>IF(A84="","",SUMIFS('Költségvetés'!$I$2:$I$101,'Költségvetés'!$C$2:$C$101,"Kiadás",'Költségvetés'!$D$2:$D$101,A84))</f>
        <v/>
      </c>
      <c r="F84" s="40">
        <f>IF(E84="","",SUMIFS('Költségvetés'!$I$2:$I$101,'Költségvetés'!$C$2:$C$101,"Bevétel",'Költségvetés'!$G$2:$G$101,E84))</f>
        <v/>
      </c>
      <c r="G84" s="40">
        <f>IF(E84="","",SUMIFS('Költségvetés'!$I$2:$I$101,'Költségvetés'!$C$2:$C$101,"Kiadás",'Költségvetés'!$G$2:$G$101,E84))</f>
        <v/>
      </c>
    </row>
    <row r="85">
      <c r="B85" s="40">
        <f>IF(A85="","",SUMIFS('Költségvetés'!$H$2:$H$101,'Költségvetés'!$C$2:$C$101,"Kiadás",'Költségvetés'!$D$2:$D$101,A85))</f>
        <v/>
      </c>
      <c r="C85" s="40">
        <f>IF(A85="","",SUMIFS('Költségvetés'!$I$2:$I$101,'Költségvetés'!$C$2:$C$101,"Kiadás",'Költségvetés'!$D$2:$D$101,A85))</f>
        <v/>
      </c>
      <c r="F85" s="40">
        <f>IF(E85="","",SUMIFS('Költségvetés'!$I$2:$I$101,'Költségvetés'!$C$2:$C$101,"Bevétel",'Költségvetés'!$G$2:$G$101,E85))</f>
        <v/>
      </c>
      <c r="G85" s="40">
        <f>IF(E85="","",SUMIFS('Költségvetés'!$I$2:$I$101,'Költségvetés'!$C$2:$C$101,"Kiadás",'Költségvetés'!$G$2:$G$101,E85))</f>
        <v/>
      </c>
    </row>
    <row r="86">
      <c r="B86" s="40">
        <f>IF(A86="","",SUMIFS('Költségvetés'!$H$2:$H$101,'Költségvetés'!$C$2:$C$101,"Kiadás",'Költségvetés'!$D$2:$D$101,A86))</f>
        <v/>
      </c>
      <c r="C86" s="40">
        <f>IF(A86="","",SUMIFS('Költségvetés'!$I$2:$I$101,'Költségvetés'!$C$2:$C$101,"Kiadás",'Költségvetés'!$D$2:$D$101,A86))</f>
        <v/>
      </c>
      <c r="F86" s="40">
        <f>IF(E86="","",SUMIFS('Költségvetés'!$I$2:$I$101,'Költségvetés'!$C$2:$C$101,"Bevétel",'Költségvetés'!$G$2:$G$101,E86))</f>
        <v/>
      </c>
      <c r="G86" s="40">
        <f>IF(E86="","",SUMIFS('Költségvetés'!$I$2:$I$101,'Költségvetés'!$C$2:$C$101,"Kiadás",'Költségvetés'!$G$2:$G$101,E86))</f>
        <v/>
      </c>
    </row>
    <row r="87">
      <c r="B87" s="40">
        <f>IF(A87="","",SUMIFS('Költségvetés'!$H$2:$H$101,'Költségvetés'!$C$2:$C$101,"Kiadás",'Költségvetés'!$D$2:$D$101,A87))</f>
        <v/>
      </c>
      <c r="C87" s="40">
        <f>IF(A87="","",SUMIFS('Költségvetés'!$I$2:$I$101,'Költségvetés'!$C$2:$C$101,"Kiadás",'Költségvetés'!$D$2:$D$101,A87))</f>
        <v/>
      </c>
      <c r="F87" s="40">
        <f>IF(E87="","",SUMIFS('Költségvetés'!$I$2:$I$101,'Költségvetés'!$C$2:$C$101,"Bevétel",'Költségvetés'!$G$2:$G$101,E87))</f>
        <v/>
      </c>
      <c r="G87" s="40">
        <f>IF(E87="","",SUMIFS('Költségvetés'!$I$2:$I$101,'Költségvetés'!$C$2:$C$101,"Kiadás",'Költségvetés'!$G$2:$G$101,E87))</f>
        <v/>
      </c>
    </row>
    <row r="88">
      <c r="B88" s="40">
        <f>IF(A88="","",SUMIFS('Költségvetés'!$H$2:$H$101,'Költségvetés'!$C$2:$C$101,"Kiadás",'Költségvetés'!$D$2:$D$101,A88))</f>
        <v/>
      </c>
      <c r="C88" s="40">
        <f>IF(A88="","",SUMIFS('Költségvetés'!$I$2:$I$101,'Költségvetés'!$C$2:$C$101,"Kiadás",'Költségvetés'!$D$2:$D$101,A88))</f>
        <v/>
      </c>
      <c r="F88" s="40">
        <f>IF(E88="","",SUMIFS('Költségvetés'!$I$2:$I$101,'Költségvetés'!$C$2:$C$101,"Bevétel",'Költségvetés'!$G$2:$G$101,E88))</f>
        <v/>
      </c>
      <c r="G88" s="40">
        <f>IF(E88="","",SUMIFS('Költségvetés'!$I$2:$I$101,'Költségvetés'!$C$2:$C$101,"Kiadás",'Költségvetés'!$G$2:$G$101,E88))</f>
        <v/>
      </c>
    </row>
    <row r="89">
      <c r="B89" s="40">
        <f>IF(A89="","",SUMIFS('Költségvetés'!$H$2:$H$101,'Költségvetés'!$C$2:$C$101,"Kiadás",'Költségvetés'!$D$2:$D$101,A89))</f>
        <v/>
      </c>
      <c r="C89" s="40">
        <f>IF(A89="","",SUMIFS('Költségvetés'!$I$2:$I$101,'Költségvetés'!$C$2:$C$101,"Kiadás",'Költségvetés'!$D$2:$D$101,A89))</f>
        <v/>
      </c>
      <c r="F89" s="40">
        <f>IF(E89="","",SUMIFS('Költségvetés'!$I$2:$I$101,'Költségvetés'!$C$2:$C$101,"Bevétel",'Költségvetés'!$G$2:$G$101,E89))</f>
        <v/>
      </c>
      <c r="G89" s="40">
        <f>IF(E89="","",SUMIFS('Költségvetés'!$I$2:$I$101,'Költségvetés'!$C$2:$C$101,"Kiadás",'Költségvetés'!$G$2:$G$101,E89))</f>
        <v/>
      </c>
    </row>
    <row r="90">
      <c r="B90" s="40">
        <f>IF(A90="","",SUMIFS('Költségvetés'!$H$2:$H$101,'Költségvetés'!$C$2:$C$101,"Kiadás",'Költségvetés'!$D$2:$D$101,A90))</f>
        <v/>
      </c>
      <c r="C90" s="40">
        <f>IF(A90="","",SUMIFS('Költségvetés'!$I$2:$I$101,'Költségvetés'!$C$2:$C$101,"Kiadás",'Költségvetés'!$D$2:$D$101,A90))</f>
        <v/>
      </c>
      <c r="F90" s="40">
        <f>IF(E90="","",SUMIFS('Költségvetés'!$I$2:$I$101,'Költségvetés'!$C$2:$C$101,"Bevétel",'Költségvetés'!$G$2:$G$101,E90))</f>
        <v/>
      </c>
      <c r="G90" s="40">
        <f>IF(E90="","",SUMIFS('Költségvetés'!$I$2:$I$101,'Költségvetés'!$C$2:$C$101,"Kiadás",'Költségvetés'!$G$2:$G$101,E90))</f>
        <v/>
      </c>
    </row>
    <row r="91">
      <c r="B91" s="40">
        <f>IF(A91="","",SUMIFS('Költségvetés'!$H$2:$H$101,'Költségvetés'!$C$2:$C$101,"Kiadás",'Költségvetés'!$D$2:$D$101,A91))</f>
        <v/>
      </c>
      <c r="C91" s="40">
        <f>IF(A91="","",SUMIFS('Költségvetés'!$I$2:$I$101,'Költségvetés'!$C$2:$C$101,"Kiadás",'Költségvetés'!$D$2:$D$101,A91))</f>
        <v/>
      </c>
      <c r="F91" s="40">
        <f>IF(E91="","",SUMIFS('Költségvetés'!$I$2:$I$101,'Költségvetés'!$C$2:$C$101,"Bevétel",'Költségvetés'!$G$2:$G$101,E91))</f>
        <v/>
      </c>
      <c r="G91" s="40">
        <f>IF(E91="","",SUMIFS('Költségvetés'!$I$2:$I$101,'Költségvetés'!$C$2:$C$101,"Kiadás",'Költségvetés'!$G$2:$G$101,E91))</f>
        <v/>
      </c>
    </row>
    <row r="92">
      <c r="B92" s="40">
        <f>IF(A92="","",SUMIFS('Költségvetés'!$H$2:$H$101,'Költségvetés'!$C$2:$C$101,"Kiadás",'Költségvetés'!$D$2:$D$101,A92))</f>
        <v/>
      </c>
      <c r="C92" s="40">
        <f>IF(A92="","",SUMIFS('Költségvetés'!$I$2:$I$101,'Költségvetés'!$C$2:$C$101,"Kiadás",'Költségvetés'!$D$2:$D$101,A92))</f>
        <v/>
      </c>
      <c r="F92" s="40">
        <f>IF(E92="","",SUMIFS('Költségvetés'!$I$2:$I$101,'Költségvetés'!$C$2:$C$101,"Bevétel",'Költségvetés'!$G$2:$G$101,E92))</f>
        <v/>
      </c>
      <c r="G92" s="40">
        <f>IF(E92="","",SUMIFS('Költségvetés'!$I$2:$I$101,'Költségvetés'!$C$2:$C$101,"Kiadás",'Költségvetés'!$G$2:$G$101,E92))</f>
        <v/>
      </c>
    </row>
    <row r="93">
      <c r="B93" s="40">
        <f>IF(A93="","",SUMIFS('Költségvetés'!$H$2:$H$101,'Költségvetés'!$C$2:$C$101,"Kiadás",'Költségvetés'!$D$2:$D$101,A93))</f>
        <v/>
      </c>
      <c r="C93" s="40">
        <f>IF(A93="","",SUMIFS('Költségvetés'!$I$2:$I$101,'Költségvetés'!$C$2:$C$101,"Kiadás",'Költségvetés'!$D$2:$D$101,A93))</f>
        <v/>
      </c>
      <c r="F93" s="40">
        <f>IF(E93="","",SUMIFS('Költségvetés'!$I$2:$I$101,'Költségvetés'!$C$2:$C$101,"Bevétel",'Költségvetés'!$G$2:$G$101,E93))</f>
        <v/>
      </c>
      <c r="G93" s="40">
        <f>IF(E93="","",SUMIFS('Költségvetés'!$I$2:$I$101,'Költségvetés'!$C$2:$C$101,"Kiadás",'Költségvetés'!$G$2:$G$101,E93))</f>
        <v/>
      </c>
    </row>
    <row r="94">
      <c r="B94" s="40">
        <f>IF(A94="","",SUMIFS('Költségvetés'!$H$2:$H$101,'Költségvetés'!$C$2:$C$101,"Kiadás",'Költségvetés'!$D$2:$D$101,A94))</f>
        <v/>
      </c>
      <c r="C94" s="40">
        <f>IF(A94="","",SUMIFS('Költségvetés'!$I$2:$I$101,'Költségvetés'!$C$2:$C$101,"Kiadás",'Költségvetés'!$D$2:$D$101,A94))</f>
        <v/>
      </c>
      <c r="F94" s="40">
        <f>IF(E94="","",SUMIFS('Költségvetés'!$I$2:$I$101,'Költségvetés'!$C$2:$C$101,"Bevétel",'Költségvetés'!$G$2:$G$101,E94))</f>
        <v/>
      </c>
      <c r="G94" s="40">
        <f>IF(E94="","",SUMIFS('Költségvetés'!$I$2:$I$101,'Költségvetés'!$C$2:$C$101,"Kiadás",'Költségvetés'!$G$2:$G$101,E94))</f>
        <v/>
      </c>
    </row>
    <row r="95">
      <c r="B95" s="40">
        <f>IF(A95="","",SUMIFS('Költségvetés'!$H$2:$H$101,'Költségvetés'!$C$2:$C$101,"Kiadás",'Költségvetés'!$D$2:$D$101,A95))</f>
        <v/>
      </c>
      <c r="C95" s="40">
        <f>IF(A95="","",SUMIFS('Költségvetés'!$I$2:$I$101,'Költségvetés'!$C$2:$C$101,"Kiadás",'Költségvetés'!$D$2:$D$101,A95))</f>
        <v/>
      </c>
      <c r="F95" s="40">
        <f>IF(E95="","",SUMIFS('Költségvetés'!$I$2:$I$101,'Költségvetés'!$C$2:$C$101,"Bevétel",'Költségvetés'!$G$2:$G$101,E95))</f>
        <v/>
      </c>
      <c r="G95" s="40">
        <f>IF(E95="","",SUMIFS('Költségvetés'!$I$2:$I$101,'Költségvetés'!$C$2:$C$101,"Kiadás",'Költségvetés'!$G$2:$G$101,E95))</f>
        <v/>
      </c>
    </row>
    <row r="96">
      <c r="B96" s="40">
        <f>IF(A96="","",SUMIFS('Költségvetés'!$H$2:$H$101,'Költségvetés'!$C$2:$C$101,"Kiadás",'Költségvetés'!$D$2:$D$101,A96))</f>
        <v/>
      </c>
      <c r="C96" s="40">
        <f>IF(A96="","",SUMIFS('Költségvetés'!$I$2:$I$101,'Költségvetés'!$C$2:$C$101,"Kiadás",'Költségvetés'!$D$2:$D$101,A96))</f>
        <v/>
      </c>
      <c r="F96" s="40">
        <f>IF(E96="","",SUMIFS('Költségvetés'!$I$2:$I$101,'Költségvetés'!$C$2:$C$101,"Bevétel",'Költségvetés'!$G$2:$G$101,E96))</f>
        <v/>
      </c>
      <c r="G96" s="40">
        <f>IF(E96="","",SUMIFS('Költségvetés'!$I$2:$I$101,'Költségvetés'!$C$2:$C$101,"Kiadás",'Költségvetés'!$G$2:$G$101,E96))</f>
        <v/>
      </c>
    </row>
    <row r="97">
      <c r="B97" s="40">
        <f>IF(A97="","",SUMIFS('Költségvetés'!$H$2:$H$101,'Költségvetés'!$C$2:$C$101,"Kiadás",'Költségvetés'!$D$2:$D$101,A97))</f>
        <v/>
      </c>
      <c r="C97" s="40">
        <f>IF(A97="","",SUMIFS('Költségvetés'!$I$2:$I$101,'Költségvetés'!$C$2:$C$101,"Kiadás",'Költségvetés'!$D$2:$D$101,A97))</f>
        <v/>
      </c>
      <c r="F97" s="40">
        <f>IF(E97="","",SUMIFS('Költségvetés'!$I$2:$I$101,'Költségvetés'!$C$2:$C$101,"Bevétel",'Költségvetés'!$G$2:$G$101,E97))</f>
        <v/>
      </c>
      <c r="G97" s="40">
        <f>IF(E97="","",SUMIFS('Költségvetés'!$I$2:$I$101,'Költségvetés'!$C$2:$C$101,"Kiadás",'Költségvetés'!$G$2:$G$101,E97))</f>
        <v/>
      </c>
    </row>
    <row r="98">
      <c r="B98" s="40">
        <f>IF(A98="","",SUMIFS('Költségvetés'!$H$2:$H$101,'Költségvetés'!$C$2:$C$101,"Kiadás",'Költségvetés'!$D$2:$D$101,A98))</f>
        <v/>
      </c>
      <c r="C98" s="40">
        <f>IF(A98="","",SUMIFS('Költségvetés'!$I$2:$I$101,'Költségvetés'!$C$2:$C$101,"Kiadás",'Költségvetés'!$D$2:$D$101,A98))</f>
        <v/>
      </c>
      <c r="F98" s="40">
        <f>IF(E98="","",SUMIFS('Költségvetés'!$I$2:$I$101,'Költségvetés'!$C$2:$C$101,"Bevétel",'Költségvetés'!$G$2:$G$101,E98))</f>
        <v/>
      </c>
      <c r="G98" s="40">
        <f>IF(E98="","",SUMIFS('Költségvetés'!$I$2:$I$101,'Költségvetés'!$C$2:$C$101,"Kiadás",'Költségvetés'!$G$2:$G$101,E98))</f>
        <v/>
      </c>
    </row>
    <row r="99">
      <c r="B99" s="40">
        <f>IF(A99="","",SUMIFS('Költségvetés'!$H$2:$H$101,'Költségvetés'!$C$2:$C$101,"Kiadás",'Költségvetés'!$D$2:$D$101,A99))</f>
        <v/>
      </c>
      <c r="C99" s="40">
        <f>IF(A99="","",SUMIFS('Költségvetés'!$I$2:$I$101,'Költségvetés'!$C$2:$C$101,"Kiadás",'Költségvetés'!$D$2:$D$101,A99))</f>
        <v/>
      </c>
      <c r="F99" s="40">
        <f>IF(E99="","",SUMIFS('Költségvetés'!$I$2:$I$101,'Költségvetés'!$C$2:$C$101,"Bevétel",'Költségvetés'!$G$2:$G$101,E99))</f>
        <v/>
      </c>
      <c r="G99" s="40">
        <f>IF(E99="","",SUMIFS('Költségvetés'!$I$2:$I$101,'Költségvetés'!$C$2:$C$101,"Kiadás",'Költségvetés'!$G$2:$G$101,E99))</f>
        <v/>
      </c>
    </row>
    <row r="100">
      <c r="B100" s="40">
        <f>IF(A100="","",SUMIFS('Költségvetés'!$H$2:$H$101,'Költségvetés'!$C$2:$C$101,"Kiadás",'Költségvetés'!$D$2:$D$101,A100))</f>
        <v/>
      </c>
      <c r="C100" s="40">
        <f>IF(A100="","",SUMIFS('Költségvetés'!$I$2:$I$101,'Költségvetés'!$C$2:$C$101,"Kiadás",'Költségvetés'!$D$2:$D$101,A100))</f>
        <v/>
      </c>
      <c r="F100" s="40">
        <f>IF(E100="","",SUMIFS('Költségvetés'!$I$2:$I$101,'Költségvetés'!$C$2:$C$101,"Bevétel",'Költségvetés'!$G$2:$G$101,E100))</f>
        <v/>
      </c>
      <c r="G100" s="40">
        <f>IF(E100="","",SUMIFS('Költségvetés'!$I$2:$I$101,'Költségvetés'!$C$2:$C$101,"Kiadás",'Költségvetés'!$G$2:$G$101,E100))</f>
        <v/>
      </c>
    </row>
    <row r="101">
      <c r="B101" s="40">
        <f>IF(A101="","",SUMIFS('Költségvetés'!$H$2:$H$101,'Költségvetés'!$C$2:$C$101,"Kiadás",'Költségvetés'!$D$2:$D$101,A101))</f>
        <v/>
      </c>
      <c r="C101" s="40">
        <f>IF(A101="","",SUMIFS('Költségvetés'!$I$2:$I$101,'Költségvetés'!$C$2:$C$101,"Kiadás",'Költségvetés'!$D$2:$D$101,A101))</f>
        <v/>
      </c>
      <c r="F101" s="40">
        <f>IF(E101="","",SUMIFS('Költségvetés'!$I$2:$I$101,'Költségvetés'!$C$2:$C$101,"Bevétel",'Költségvetés'!$G$2:$G$101,E101))</f>
        <v/>
      </c>
      <c r="G101" s="40">
        <f>IF(E101="","",SUMIFS('Költségvetés'!$I$2:$I$101,'Költségvetés'!$C$2:$C$101,"Kiadás",'Költségvetés'!$G$2:$G$101,E101))</f>
        <v/>
      </c>
    </row>
  </sheetData>
  <mergeCells count="1">
    <mergeCell ref="A1:B1"/>
  </mergeCells>
  <conditionalFormatting sqref="B8:B9">
    <cfRule type="expression" priority="1" dxfId="1" stopIfTrue="1">
      <formula>B8&gt;0</formula>
    </cfRule>
    <cfRule type="expression" priority="2" dxfId="0" stopIfTrue="1">
      <formula>B8&lt;0</formula>
    </cfRule>
  </conditionalFormatting>
  <conditionalFormatting sqref="B10">
    <cfRule type="expression" priority="3" dxfId="0" stopIfTrue="1">
      <formula>B10&gt;0</formula>
    </cfRule>
  </conditionalFormatting>
  <conditionalFormatting sqref="B12">
    <cfRule type="expression" priority="4" dxfId="0" stopIfTrue="1">
      <formula>B12&gt;0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  <col width="14" customWidth="1" min="3" max="3"/>
    <col width="4" customWidth="1" min="4" max="4"/>
    <col width="24" customWidth="1" min="5" max="5"/>
    <col width="66" customWidth="1" min="6" max="6"/>
    <col width="12" customWidth="1" min="7" max="7"/>
    <col width="12" customWidth="1" min="8" max="8"/>
  </cols>
  <sheetData>
    <row r="1">
      <c r="A1" s="1" t="inlineStr">
        <is>
          <t>Költségkategória</t>
        </is>
      </c>
      <c r="B1" s="1" t="inlineStr">
        <is>
          <t>Alapkategória</t>
        </is>
      </c>
      <c r="C1" s="1" t="inlineStr">
        <is>
          <t>ÁFA-kulcs</t>
        </is>
      </c>
      <c r="E1" s="12" t="inlineStr">
        <is>
          <t>Használati útmutató</t>
        </is>
      </c>
      <c r="F1" s="26" t="n"/>
      <c r="G1" s="26" t="n"/>
      <c r="H1" s="27" t="n"/>
    </row>
    <row r="2">
      <c r="A2" s="21" t="inlineStr">
        <is>
          <t>Közművek</t>
        </is>
      </c>
      <c r="B2" s="21" t="inlineStr">
        <is>
          <t>Üzemeltetés</t>
        </is>
      </c>
      <c r="C2" s="41" t="n">
        <v>0.27</v>
      </c>
    </row>
    <row r="3">
      <c r="A3" s="22" t="inlineStr">
        <is>
          <t>Takarítás</t>
        </is>
      </c>
      <c r="B3" s="22" t="inlineStr">
        <is>
          <t>Üzemeltetés</t>
        </is>
      </c>
      <c r="C3" s="42" t="n">
        <v>0.27</v>
      </c>
      <c r="E3" s="1" t="inlineStr">
        <is>
          <t>Téma</t>
        </is>
      </c>
      <c r="F3" s="1" t="inlineStr">
        <is>
          <t>Útmutató</t>
        </is>
      </c>
      <c r="G3" s="26" t="n"/>
      <c r="H3" s="27" t="n"/>
    </row>
    <row r="4" ht="48" customHeight="1">
      <c r="A4" s="21" t="inlineStr">
        <is>
          <t>Felújítás</t>
        </is>
      </c>
      <c r="B4" s="21" t="inlineStr">
        <is>
          <t>Karbantartás</t>
        </is>
      </c>
      <c r="C4" s="41" t="n">
        <v>0.27</v>
      </c>
      <c r="E4" s="28" t="inlineStr">
        <is>
          <t>Költségvetés rögzítése</t>
        </is>
      </c>
      <c r="F4" s="29" t="inlineStr">
        <is>
          <t>A Költségvetés lapon a sárga cellák szerkeszthetők. A dátum, tétel típusa, kategória, megnevezés, partner, tervezett és tényleges összeg, finanszírozási mód és megjegyzés rögzíthető.</t>
        </is>
      </c>
      <c r="G4" s="26" t="n"/>
      <c r="H4" s="27" t="n"/>
    </row>
    <row r="5" ht="48" customHeight="1">
      <c r="A5" s="22" t="inlineStr">
        <is>
          <t>Biztosítás</t>
        </is>
      </c>
      <c r="B5" s="22" t="inlineStr">
        <is>
          <t>Egyéb</t>
        </is>
      </c>
      <c r="C5" s="42" t="n">
        <v>0</v>
      </c>
      <c r="E5" s="30" t="inlineStr">
        <is>
          <t>Közös költség</t>
        </is>
      </c>
      <c r="F5" s="31" t="inlineStr">
        <is>
          <t>A közös költség befizetéseit Bevétel típussal és Közös költség kategóriával kell rögzíteni. A közös költségből finanszírozott kiadásokat az Igen értékkel jelölje.</t>
        </is>
      </c>
      <c r="G5" s="26" t="n"/>
      <c r="H5" s="27" t="n"/>
    </row>
    <row r="6" ht="48" customHeight="1">
      <c r="A6" s="21" t="inlineStr">
        <is>
          <t>Közös költség</t>
        </is>
      </c>
      <c r="B6" s="21" t="inlineStr">
        <is>
          <t>Bevétel</t>
        </is>
      </c>
      <c r="C6" s="41" t="n">
        <v>0</v>
      </c>
      <c r="E6" s="28" t="inlineStr">
        <is>
          <t>Felújítási alap</t>
        </is>
      </c>
      <c r="F6" s="29" t="inlineStr">
        <is>
          <t>A felújítási alap befizetéseit és felhasználását elkülönítve kövesse. A nagyobb karbantartási vagy felújítási számlákhoz célszerű rövid megjegyzést és számlahivatkozást rögzíteni.</t>
        </is>
      </c>
      <c r="G6" s="26" t="n"/>
      <c r="H6" s="27" t="n"/>
    </row>
    <row r="7" ht="48" customHeight="1">
      <c r="A7" s="22" t="inlineStr">
        <is>
          <t>Felújítási alap</t>
        </is>
      </c>
      <c r="B7" s="22" t="inlineStr">
        <is>
          <t>Bevétel</t>
        </is>
      </c>
      <c r="C7" s="42" t="n">
        <v>0</v>
      </c>
      <c r="E7" s="30" t="inlineStr">
        <is>
          <t>ÁFA és számlák</t>
        </is>
      </c>
      <c r="F7" s="31" t="inlineStr">
        <is>
          <t>Az ÁFA-kulcs a kiválasztott költségkategória alapján automatikusan jelenik meg. A számlák adatait és a teljesítés igazolását a Megjegyzés oszlopban vagy a kapcsolódó iratanyagban tartsa nyilván.</t>
        </is>
      </c>
      <c r="G7" s="26" t="n"/>
      <c r="H7" s="27" t="n"/>
    </row>
    <row r="8" ht="48" customHeight="1">
      <c r="A8" s="21" t="inlineStr">
        <is>
          <t>Karbantartás</t>
        </is>
      </c>
      <c r="B8" s="21" t="inlineStr">
        <is>
          <t>Karbantartás</t>
        </is>
      </c>
      <c r="C8" s="41" t="n">
        <v>0.27</v>
      </c>
      <c r="E8" s="28" t="inlineStr">
        <is>
          <t>Társasházi pénzforgalom</t>
        </is>
      </c>
      <c r="F8" s="29" t="inlineStr">
        <is>
          <t>A tényleges összegeket bankkivonat vagy pénztárbizonylat alapján rögzítse. A vezetői Összesítő a bevételeket, kiadásokat, egyenlegeket és eltéréseket automatikusan számolja.</t>
        </is>
      </c>
      <c r="G8" s="26" t="n"/>
      <c r="H8" s="27" t="n"/>
    </row>
    <row r="9" ht="48" customHeight="1">
      <c r="A9" s="22" t="inlineStr">
        <is>
          <t>Kertgondozás</t>
        </is>
      </c>
      <c r="B9" s="22" t="inlineStr">
        <is>
          <t>Üzemeltetés</t>
        </is>
      </c>
      <c r="C9" s="42" t="n">
        <v>0.27</v>
      </c>
      <c r="E9" s="30" t="inlineStr">
        <is>
          <t>Ellenőrzés</t>
        </is>
      </c>
      <c r="F9" s="31" t="inlineStr">
        <is>
          <t>A piros státusz Túllépést jelez. A kékes cellák képletet tartalmaznak; ezek módosítása helyett a megfelelő sárga bemeneti cellák adatait aktualizálja.</t>
        </is>
      </c>
      <c r="G9" s="26" t="n"/>
      <c r="H9" s="27" t="n"/>
    </row>
    <row r="10">
      <c r="A10" s="21" t="inlineStr">
        <is>
          <t>Adminisztráció</t>
        </is>
      </c>
      <c r="B10" s="21" t="inlineStr">
        <is>
          <t>Egyéb</t>
        </is>
      </c>
      <c r="C10" s="41" t="n">
        <v>0.27</v>
      </c>
    </row>
    <row r="11">
      <c r="A11" s="22" t="inlineStr">
        <is>
          <t>Bankköltség</t>
        </is>
      </c>
      <c r="B11" s="22" t="inlineStr">
        <is>
          <t>Egyéb</t>
        </is>
      </c>
      <c r="C11" s="42" t="n">
        <v>0</v>
      </c>
    </row>
    <row r="12">
      <c r="A12" s="21" t="inlineStr">
        <is>
          <t>Egyéb</t>
        </is>
      </c>
      <c r="B12" s="21" t="inlineStr">
        <is>
          <t>Egyéb</t>
        </is>
      </c>
      <c r="C12" s="41" t="n">
        <v>0.27</v>
      </c>
    </row>
  </sheetData>
  <autoFilter ref="A1:C12"/>
  <mergeCells count="8">
    <mergeCell ref="E1:H1"/>
    <mergeCell ref="F3:H3"/>
    <mergeCell ref="F4:H4"/>
    <mergeCell ref="F5:H5"/>
    <mergeCell ref="F6:H6"/>
    <mergeCell ref="F7:H7"/>
    <mergeCell ref="F8:H8"/>
    <mergeCell ref="F9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2026-08-25T20:54:15Z</dcterms:created>
  <dcterms:modified xmlns:dcterms="http://purl.org/dc/terms/" xmlns:xsi="http://www.w3.org/2001/XMLSchema-instance" xsi:type="dcterms:W3CDTF">2026-08-25T20:54:15Z</dcterms:modified>
</cp:coreProperties>
</file>