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zállítólevelek" sheetId="1" state="visible" r:id="rId1"/>
    <sheet xmlns:r="http://schemas.openxmlformats.org/officeDocument/2006/relationships" name="Összesítő" sheetId="2" state="visible" r:id="rId2"/>
    <sheet xmlns:r="http://schemas.openxmlformats.org/officeDocument/2006/relationships" name="Útmutató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.MM.DD."/>
    <numFmt numFmtId="165" formatCode="# ##0 &quot;Ft&quot;"/>
    <numFmt numFmtId="166" formatCode="0.0%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name val="Calibri"/>
      <b val="1"/>
      <color rgb="00FFFFFF"/>
      <sz val="11"/>
    </font>
    <font>
      <name val="Calibri"/>
      <sz val="10"/>
    </font>
    <font>
      <name val="Calibri"/>
      <i val="1"/>
      <sz val="9"/>
    </font>
    <font>
      <name val="Calibri"/>
      <b val="1"/>
      <color rgb="00FFFFFF"/>
      <sz val="10"/>
    </font>
    <font>
      <name val="Calibri"/>
      <b val="1"/>
      <color rgb="001E293B"/>
      <sz val="10"/>
    </font>
    <font>
      <name val="Calibri"/>
      <b val="1"/>
      <sz val="10"/>
    </font>
    <font>
      <name val="Calibri"/>
      <color rgb="0016A34A"/>
      <sz val="10"/>
    </font>
    <font>
      <name val="Calibri"/>
      <color rgb="00DC2626"/>
      <sz val="10"/>
    </font>
    <font>
      <name val="Calibri"/>
      <i val="1"/>
      <color rgb="006B7280"/>
      <sz val="8"/>
    </font>
  </fonts>
  <fills count="11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FFBEB"/>
      </patternFill>
    </fill>
    <fill>
      <patternFill patternType="solid">
        <fgColor rgb="00F8FAFC"/>
      </patternFill>
    </fill>
    <fill>
      <patternFill patternType="solid">
        <fgColor rgb="00FFFFFF"/>
      </patternFill>
    </fill>
    <fill>
      <patternFill patternType="solid">
        <fgColor rgb="00F0FDFA"/>
      </patternFill>
    </fill>
    <fill>
      <patternFill patternType="solid">
        <fgColor rgb="00ECFDF5"/>
      </patternFill>
    </fill>
    <fill>
      <patternFill patternType="solid">
        <fgColor rgb="000F766E"/>
      </patternFill>
    </fill>
    <fill>
      <patternFill patternType="solid">
        <fgColor rgb="00DCFCE7"/>
      </patternFill>
    </fill>
    <fill>
      <patternFill patternType="solid">
        <fgColor rgb="00FEE2E2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/>
    </xf>
    <xf numFmtId="164" fontId="3" fillId="3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left" vertical="center"/>
    </xf>
    <xf numFmtId="3" fontId="3" fillId="3" borderId="1" applyAlignment="1" pivotButton="0" quotePrefix="0" xfId="0">
      <alignment horizontal="right" vertical="center"/>
    </xf>
    <xf numFmtId="165" fontId="3" fillId="3" borderId="1" applyAlignment="1" pivotButton="0" quotePrefix="0" xfId="0">
      <alignment horizontal="right" vertical="center"/>
    </xf>
    <xf numFmtId="165" fontId="3" fillId="4" borderId="1" applyAlignment="1" pivotButton="0" quotePrefix="0" xfId="0">
      <alignment horizontal="right" vertical="center"/>
    </xf>
    <xf numFmtId="9" fontId="3" fillId="3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3" borderId="1" applyAlignment="1" pivotButton="0" quotePrefix="0" xfId="0">
      <alignment horizontal="left" vertical="center" wrapText="1"/>
    </xf>
    <xf numFmtId="165" fontId="3" fillId="5" borderId="1" applyAlignment="1" pivotButton="0" quotePrefix="0" xfId="0">
      <alignment horizontal="right" vertical="center"/>
    </xf>
    <xf numFmtId="0" fontId="3" fillId="5" borderId="1" applyAlignment="1" pivotButton="0" quotePrefix="0" xfId="0">
      <alignment horizontal="center" vertical="center"/>
    </xf>
    <xf numFmtId="0" fontId="5" fillId="2" borderId="1" applyAlignment="1" pivotButton="0" quotePrefix="0" xfId="0">
      <alignment horizontal="right" vertical="center"/>
    </xf>
    <xf numFmtId="0" fontId="0" fillId="2" borderId="1" pivotButton="0" quotePrefix="0" xfId="0"/>
    <xf numFmtId="3" fontId="5" fillId="2" borderId="1" applyAlignment="1" pivotButton="0" quotePrefix="0" xfId="0">
      <alignment horizontal="right" vertical="center"/>
    </xf>
    <xf numFmtId="165" fontId="5" fillId="2" borderId="1" applyAlignment="1" pivotButton="0" quotePrefix="0" xfId="0">
      <alignment horizontal="right" vertical="center"/>
    </xf>
    <xf numFmtId="0" fontId="2" fillId="2" borderId="1" applyAlignment="1" pivotButton="0" quotePrefix="0" xfId="0">
      <alignment horizontal="center" vertical="center"/>
    </xf>
    <xf numFmtId="0" fontId="6" fillId="6" borderId="1" applyAlignment="1" pivotButton="0" quotePrefix="0" xfId="0">
      <alignment horizontal="left" vertical="center"/>
    </xf>
    <xf numFmtId="3" fontId="7" fillId="7" borderId="1" applyAlignment="1" pivotButton="0" quotePrefix="0" xfId="0">
      <alignment horizontal="right" vertical="center"/>
    </xf>
    <xf numFmtId="165" fontId="7" fillId="7" borderId="1" applyAlignment="1" pivotButton="0" quotePrefix="0" xfId="0">
      <alignment horizontal="right" vertical="center"/>
    </xf>
    <xf numFmtId="166" fontId="7" fillId="7" borderId="1" applyAlignment="1" pivotButton="0" quotePrefix="0" xfId="0">
      <alignment horizontal="right" vertical="center"/>
    </xf>
    <xf numFmtId="0" fontId="5" fillId="8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left" vertical="center"/>
    </xf>
    <xf numFmtId="3" fontId="3" fillId="4" borderId="1" applyAlignment="1" pivotButton="0" quotePrefix="0" xfId="0">
      <alignment horizontal="right" vertical="center"/>
    </xf>
    <xf numFmtId="0" fontId="3" fillId="5" borderId="1" applyAlignment="1" pivotButton="0" quotePrefix="0" xfId="0">
      <alignment horizontal="left" vertical="center"/>
    </xf>
    <xf numFmtId="3" fontId="3" fillId="5" borderId="1" applyAlignment="1" pivotButton="0" quotePrefix="0" xfId="0">
      <alignment horizontal="right" vertical="center"/>
    </xf>
    <xf numFmtId="0" fontId="8" fillId="9" borderId="1" applyAlignment="1" pivotButton="0" quotePrefix="0" xfId="0">
      <alignment horizontal="left" vertical="center"/>
    </xf>
    <xf numFmtId="3" fontId="8" fillId="9" borderId="1" applyAlignment="1" pivotButton="0" quotePrefix="0" xfId="0">
      <alignment horizontal="right" vertical="center"/>
    </xf>
    <xf numFmtId="166" fontId="8" fillId="9" borderId="1" applyAlignment="1" pivotButton="0" quotePrefix="0" xfId="0">
      <alignment horizontal="right" vertical="center"/>
    </xf>
    <xf numFmtId="0" fontId="9" fillId="10" borderId="1" applyAlignment="1" pivotButton="0" quotePrefix="0" xfId="0">
      <alignment horizontal="left" vertical="center"/>
    </xf>
    <xf numFmtId="3" fontId="9" fillId="10" borderId="1" applyAlignment="1" pivotButton="0" quotePrefix="0" xfId="0">
      <alignment horizontal="right" vertical="center"/>
    </xf>
    <xf numFmtId="166" fontId="9" fillId="10" borderId="1" applyAlignment="1" pivotButton="0" quotePrefix="0" xfId="0">
      <alignment horizontal="right" vertical="center"/>
    </xf>
    <xf numFmtId="0" fontId="3" fillId="4" borderId="1" applyAlignment="1" pivotButton="0" quotePrefix="0" xfId="0">
      <alignment horizontal="right" vertical="center"/>
    </xf>
    <xf numFmtId="0" fontId="3" fillId="5" borderId="1" applyAlignment="1" pivotButton="0" quotePrefix="0" xfId="0">
      <alignment horizontal="right" vertical="center"/>
    </xf>
    <xf numFmtId="0" fontId="6" fillId="6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left" vertical="center" wrapText="1"/>
    </xf>
    <xf numFmtId="0" fontId="10" fillId="0" borderId="0" pivotButton="0" quotePrefix="0" xfId="0"/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dxfs count="2">
    <dxf>
      <font>
        <name val="Calibri"/>
        <color rgb="0016A34A"/>
        <sz val="10"/>
      </font>
      <fill>
        <patternFill patternType="solid">
          <fgColor rgb="00DCFCE7"/>
        </patternFill>
      </fill>
    </dxf>
    <dxf>
      <font>
        <name val="Calibri"/>
        <color rgb="00DC2626"/>
        <sz val="10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Városonkénti szállítólevelek száma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'Összesítő'!B15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'Összesítő'!$A$16:$A$23</f>
            </numRef>
          </cat>
          <val>
            <numRef>
              <f>'Összesítő'!$B$16:$B$23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Város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Darabszám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Szállítási módok megoszlása</a:t>
            </a:r>
          </a:p>
        </rich>
      </tx>
    </title>
    <plotArea>
      <pieChart>
        <varyColors val="1"/>
        <ser>
          <idx val="0"/>
          <order val="0"/>
          <tx>
            <strRef>
              <f>'Összesítő'!B26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'Összesítő'!$A$27:$A$30</f>
            </numRef>
          </cat>
          <val>
            <numRef>
              <f>'Összesítő'!$B$27:$B$30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Havi szállítólevél forgalom (2026)</a:t>
            </a:r>
          </a:p>
        </rich>
      </tx>
    </title>
    <plotArea>
      <lineChart>
        <grouping val="standard"/>
        <ser>
          <idx val="0"/>
          <order val="0"/>
          <tx>
            <strRef>
              <f>'Összesítő'!B39</f>
            </strRef>
          </tx>
          <spPr>
            <a:ln xmlns:a="http://schemas.openxmlformats.org/drawingml/2006/main" w="20000">
              <a:solidFill>
                <a:srgbClr val="0F766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'Összesítő'!$A$40:$A$45</f>
            </numRef>
          </cat>
          <val>
            <numRef>
              <f>'Összesítő'!$B$40:$B$45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Hónap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Darabszám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4</col>
      <colOff>0</colOff>
      <row>2</row>
      <rowOff>0</rowOff>
    </from>
    <ext cx="576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18</row>
      <rowOff>0</rowOff>
    </from>
    <ext cx="504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4</col>
      <colOff>0</colOff>
      <row>33</row>
      <rowOff>0</rowOff>
    </from>
    <ext cx="5760000" cy="360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22" customWidth="1" min="4" max="4"/>
    <col width="18" customWidth="1" min="5" max="5"/>
    <col width="14" customWidth="1" min="6" max="6"/>
    <col width="22" customWidth="1" min="7" max="7"/>
    <col width="14" customWidth="1" min="8" max="8"/>
    <col width="18" customWidth="1" min="9" max="9"/>
    <col width="22" customWidth="1" min="10" max="10"/>
    <col width="12" customWidth="1" min="11" max="11"/>
    <col width="10" customWidth="1" min="12" max="12"/>
    <col width="11" customWidth="1" min="13" max="13"/>
    <col width="14" customWidth="1" min="14" max="14"/>
    <col width="16" customWidth="1" min="15" max="15"/>
    <col width="10" customWidth="1" min="16" max="16"/>
    <col width="16" customWidth="1" min="17" max="17"/>
    <col width="16" customWidth="1" min="18" max="18"/>
    <col width="14" customWidth="1" min="19" max="19"/>
    <col width="14" customWidth="1" min="20" max="20"/>
    <col width="22" customWidth="1" min="21" max="21"/>
  </cols>
  <sheetData>
    <row r="1" ht="15" customHeight="1">
      <c r="A1" s="1" t="inlineStr">
        <is>
          <t>SZÁLLÍTÓLEVÉL NYILVÁNTARTÁS – 2026</t>
        </is>
      </c>
      <c r="B1" s="40" t="n"/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0" t="n"/>
      <c r="T1" s="40" t="n"/>
      <c r="U1" s="41" t="n"/>
    </row>
    <row r="2" ht="34" customHeight="1">
      <c r="A2" s="2" t="inlineStr">
        <is>
          <t>Szállítólevél
sorszáma</t>
        </is>
      </c>
      <c r="B2" s="2" t="inlineStr">
        <is>
          <t>Kiállítás
dátuma</t>
        </is>
      </c>
      <c r="C2" s="2" t="inlineStr">
        <is>
          <t>Teljesítés
dátuma</t>
        </is>
      </c>
      <c r="D2" s="2" t="inlineStr">
        <is>
          <t>Feladó cég neve</t>
        </is>
      </c>
      <c r="E2" s="2" t="inlineStr">
        <is>
          <t>Feladó forma</t>
        </is>
      </c>
      <c r="F2" s="2" t="inlineStr">
        <is>
          <t>Feladó
város</t>
        </is>
      </c>
      <c r="G2" s="2" t="inlineStr">
        <is>
          <t>Címzett neve</t>
        </is>
      </c>
      <c r="H2" s="2" t="inlineStr">
        <is>
          <t>Címzett
város</t>
        </is>
      </c>
      <c r="I2" s="2" t="inlineStr">
        <is>
          <t>Szállítás módja</t>
        </is>
      </c>
      <c r="J2" s="2" t="inlineStr">
        <is>
          <t>Termék megnevezése</t>
        </is>
      </c>
      <c r="K2" s="2" t="inlineStr">
        <is>
          <t>Cikkszám</t>
        </is>
      </c>
      <c r="L2" s="2" t="inlineStr">
        <is>
          <t>Mennyiség</t>
        </is>
      </c>
      <c r="M2" s="2" t="inlineStr">
        <is>
          <t>Men. egység</t>
        </is>
      </c>
      <c r="N2" s="2" t="inlineStr">
        <is>
          <t>Egységár (Ft)</t>
        </is>
      </c>
      <c r="O2" s="2" t="inlineStr">
        <is>
          <t>Nettó érték (Ft)</t>
        </is>
      </c>
      <c r="P2" s="2" t="inlineStr">
        <is>
          <t>ÁFA kulcs</t>
        </is>
      </c>
      <c r="Q2" s="2" t="inlineStr">
        <is>
          <t>ÁFA összege (Ft)</t>
        </is>
      </c>
      <c r="R2" s="2" t="inlineStr">
        <is>
          <t>Bruttó érték (Ft)</t>
        </is>
      </c>
      <c r="S2" s="2" t="inlineStr">
        <is>
          <t>Fizetési mód</t>
        </is>
      </c>
      <c r="T2" s="2" t="inlineStr">
        <is>
          <t>Státusz</t>
        </is>
      </c>
      <c r="U2" s="2" t="inlineStr">
        <is>
          <t>Megjegyzés</t>
        </is>
      </c>
    </row>
    <row r="3">
      <c r="A3" s="3" t="inlineStr">
        <is>
          <t>SZL-2026-001</t>
        </is>
      </c>
      <c r="B3" s="4" t="inlineStr">
        <is>
          <t>2026.01.10.</t>
        </is>
      </c>
      <c r="C3" s="4" t="inlineStr">
        <is>
          <t>2026.01.12.</t>
        </is>
      </c>
      <c r="D3" s="5" t="inlineStr">
        <is>
          <t>Nagy Péter Kft.</t>
        </is>
      </c>
      <c r="E3" s="5" t="inlineStr">
        <is>
          <t>Kft.</t>
        </is>
      </c>
      <c r="F3" s="5" t="inlineStr">
        <is>
          <t>Budapest</t>
        </is>
      </c>
      <c r="G3" s="5" t="inlineStr">
        <is>
          <t>Horváth László</t>
        </is>
      </c>
      <c r="H3" s="5" t="inlineStr">
        <is>
          <t>Debrecen</t>
        </is>
      </c>
      <c r="I3" s="5" t="inlineStr">
        <is>
          <t>Saját gépjármű</t>
        </is>
      </c>
      <c r="J3" s="5" t="inlineStr">
        <is>
          <t>Kartondoboz</t>
        </is>
      </c>
      <c r="K3" s="5" t="inlineStr">
        <is>
          <t>KD-001</t>
        </is>
      </c>
      <c r="L3" s="6" t="n">
        <v>500</v>
      </c>
      <c r="M3" s="3" t="inlineStr">
        <is>
          <t>db</t>
        </is>
      </c>
      <c r="N3" s="7" t="n">
        <v>85</v>
      </c>
      <c r="O3" s="8">
        <f>L3*N3</f>
        <v/>
      </c>
      <c r="P3" s="9" t="n">
        <v>0.27</v>
      </c>
      <c r="Q3" s="8">
        <f>O3*P3</f>
        <v/>
      </c>
      <c r="R3" s="8">
        <f>O3+Q3</f>
        <v/>
      </c>
      <c r="S3" s="3" t="inlineStr">
        <is>
          <t>Átutalás</t>
        </is>
      </c>
      <c r="T3" s="10">
        <f>IF(R3&gt;0,"Teljesített","Nem teljesített")</f>
        <v/>
      </c>
      <c r="U3" s="11" t="inlineStr">
        <is>
          <t>Sürgős szállítás</t>
        </is>
      </c>
    </row>
    <row r="4">
      <c r="A4" s="3" t="inlineStr">
        <is>
          <t>SZL-2026-002</t>
        </is>
      </c>
      <c r="B4" s="4" t="inlineStr">
        <is>
          <t>2026.01.25.</t>
        </is>
      </c>
      <c r="C4" s="4" t="inlineStr">
        <is>
          <t>2026.01.27.</t>
        </is>
      </c>
      <c r="D4" s="5" t="inlineStr">
        <is>
          <t>Kovács Anna Bt.</t>
        </is>
      </c>
      <c r="E4" s="5" t="inlineStr">
        <is>
          <t>Bt.</t>
        </is>
      </c>
      <c r="F4" s="5" t="inlineStr">
        <is>
          <t>Miskolc</t>
        </is>
      </c>
      <c r="G4" s="5" t="inlineStr">
        <is>
          <t>Varga Béla</t>
        </is>
      </c>
      <c r="H4" s="5" t="inlineStr">
        <is>
          <t>Szeged</t>
        </is>
      </c>
      <c r="I4" s="5" t="inlineStr">
        <is>
          <t>Futárszolgálat</t>
        </is>
      </c>
      <c r="J4" s="5" t="inlineStr">
        <is>
          <t>Irodai papír</t>
        </is>
      </c>
      <c r="K4" s="5" t="inlineStr">
        <is>
          <t>IP-002</t>
        </is>
      </c>
      <c r="L4" s="6" t="n">
        <v>120</v>
      </c>
      <c r="M4" s="3" t="inlineStr">
        <is>
          <t>csomag</t>
        </is>
      </c>
      <c r="N4" s="7" t="n">
        <v>1250</v>
      </c>
      <c r="O4" s="12">
        <f>L4*N4</f>
        <v/>
      </c>
      <c r="P4" s="9" t="n">
        <v>0.27</v>
      </c>
      <c r="Q4" s="12">
        <f>O4*P4</f>
        <v/>
      </c>
      <c r="R4" s="12">
        <f>O4+Q4</f>
        <v/>
      </c>
      <c r="S4" s="3" t="inlineStr">
        <is>
          <t>Készpénz</t>
        </is>
      </c>
      <c r="T4" s="13">
        <f>IF(R4&gt;0,"Teljesített","Nem teljesített")</f>
        <v/>
      </c>
      <c r="U4" s="11" t="inlineStr">
        <is>
          <t>A4 80g/m²</t>
        </is>
      </c>
    </row>
    <row r="5">
      <c r="A5" s="3" t="inlineStr">
        <is>
          <t>SZL-2026-003</t>
        </is>
      </c>
      <c r="B5" s="4" t="inlineStr">
        <is>
          <t>2026.02.05.</t>
        </is>
      </c>
      <c r="C5" s="4" t="inlineStr">
        <is>
          <t>2026.02.07.</t>
        </is>
      </c>
      <c r="D5" s="5" t="inlineStr">
        <is>
          <t>Szabó Gábor e.v.</t>
        </is>
      </c>
      <c r="E5" s="5" t="inlineStr">
        <is>
          <t>egyéni vállalkozó</t>
        </is>
      </c>
      <c r="F5" s="5" t="inlineStr">
        <is>
          <t>Pécs</t>
        </is>
      </c>
      <c r="G5" s="5" t="inlineStr">
        <is>
          <t>Fekete Katalin</t>
        </is>
      </c>
      <c r="H5" s="5" t="inlineStr">
        <is>
          <t>Győr</t>
        </is>
      </c>
      <c r="I5" s="5" t="inlineStr">
        <is>
          <t>Expressz futár</t>
        </is>
      </c>
      <c r="J5" s="5" t="inlineStr">
        <is>
          <t>Tisztítószer</t>
        </is>
      </c>
      <c r="K5" s="5" t="inlineStr">
        <is>
          <t>TS-003</t>
        </is>
      </c>
      <c r="L5" s="6" t="n">
        <v>80</v>
      </c>
      <c r="M5" s="3" t="inlineStr">
        <is>
          <t>liter</t>
        </is>
      </c>
      <c r="N5" s="7" t="n">
        <v>620</v>
      </c>
      <c r="O5" s="8">
        <f>L5*N5</f>
        <v/>
      </c>
      <c r="P5" s="9" t="n">
        <v>0.27</v>
      </c>
      <c r="Q5" s="8">
        <f>O5*P5</f>
        <v/>
      </c>
      <c r="R5" s="8">
        <f>O5+Q5</f>
        <v/>
      </c>
      <c r="S5" s="3" t="inlineStr">
        <is>
          <t>Átutalás</t>
        </is>
      </c>
      <c r="T5" s="10">
        <f>IF(R5&gt;0,"Teljesített","Nem teljesített")</f>
        <v/>
      </c>
      <c r="U5" s="11" t="inlineStr">
        <is>
          <t>Ipari tisztítószer</t>
        </is>
      </c>
    </row>
    <row r="6">
      <c r="A6" s="3" t="inlineStr">
        <is>
          <t>SZL-2026-004</t>
        </is>
      </c>
      <c r="B6" s="4" t="inlineStr">
        <is>
          <t>2026.02.18.</t>
        </is>
      </c>
      <c r="C6" s="4" t="inlineStr">
        <is>
          <t>2026.02.20.</t>
        </is>
      </c>
      <c r="D6" s="5" t="inlineStr">
        <is>
          <t>Nagy Péter Kft.</t>
        </is>
      </c>
      <c r="E6" s="5" t="inlineStr">
        <is>
          <t>Kft.</t>
        </is>
      </c>
      <c r="F6" s="5" t="inlineStr">
        <is>
          <t>Budapest</t>
        </is>
      </c>
      <c r="G6" s="5" t="inlineStr">
        <is>
          <t>Molnár István</t>
        </is>
      </c>
      <c r="H6" s="5" t="inlineStr">
        <is>
          <t>Nyíregyháza</t>
        </is>
      </c>
      <c r="I6" s="5" t="inlineStr">
        <is>
          <t>Saját gépjármű</t>
        </is>
      </c>
      <c r="J6" s="5" t="inlineStr">
        <is>
          <t>Paletta</t>
        </is>
      </c>
      <c r="K6" s="5" t="inlineStr">
        <is>
          <t>PA-004</t>
        </is>
      </c>
      <c r="L6" s="6" t="n">
        <v>30</v>
      </c>
      <c r="M6" s="3" t="inlineStr">
        <is>
          <t>db</t>
        </is>
      </c>
      <c r="N6" s="7" t="n">
        <v>3200</v>
      </c>
      <c r="O6" s="12">
        <f>L6*N6</f>
        <v/>
      </c>
      <c r="P6" s="9" t="n">
        <v>0.27</v>
      </c>
      <c r="Q6" s="12">
        <f>O6*P6</f>
        <v/>
      </c>
      <c r="R6" s="12">
        <f>O6+Q6</f>
        <v/>
      </c>
      <c r="S6" s="3" t="inlineStr">
        <is>
          <t>Átutalás</t>
        </is>
      </c>
      <c r="T6" s="13">
        <f>IF(R6&gt;0,"Teljesített","Nem teljesített")</f>
        <v/>
      </c>
      <c r="U6" s="11" t="inlineStr">
        <is>
          <t>Euro méretű</t>
        </is>
      </c>
    </row>
    <row r="7">
      <c r="A7" s="3" t="inlineStr">
        <is>
          <t>SZL-2026-005</t>
        </is>
      </c>
      <c r="B7" s="4" t="inlineStr">
        <is>
          <t>2026.03.03.</t>
        </is>
      </c>
      <c r="C7" s="4" t="inlineStr">
        <is>
          <t>2026.03.05.</t>
        </is>
      </c>
      <c r="D7" s="5" t="inlineStr">
        <is>
          <t>Tóth Miklós Kft.</t>
        </is>
      </c>
      <c r="E7" s="5" t="inlineStr">
        <is>
          <t>Kft.</t>
        </is>
      </c>
      <c r="F7" s="5" t="inlineStr">
        <is>
          <t>Kecskemét</t>
        </is>
      </c>
      <c r="G7" s="5" t="inlineStr">
        <is>
          <t>Balogh Zsuzsa</t>
        </is>
      </c>
      <c r="H7" s="5" t="inlineStr">
        <is>
          <t>Budapest</t>
        </is>
      </c>
      <c r="I7" s="5" t="inlineStr">
        <is>
          <t>Fuvarozó cég</t>
        </is>
      </c>
      <c r="J7" s="5" t="inlineStr">
        <is>
          <t>Csomagolófólia</t>
        </is>
      </c>
      <c r="K7" s="5" t="inlineStr">
        <is>
          <t>CF-005</t>
        </is>
      </c>
      <c r="L7" s="6" t="n">
        <v>200</v>
      </c>
      <c r="M7" s="3" t="inlineStr">
        <is>
          <t>tekercs</t>
        </is>
      </c>
      <c r="N7" s="7" t="n">
        <v>890</v>
      </c>
      <c r="O7" s="8">
        <f>L7*N7</f>
        <v/>
      </c>
      <c r="P7" s="9" t="n">
        <v>0.27</v>
      </c>
      <c r="Q7" s="8">
        <f>O7*P7</f>
        <v/>
      </c>
      <c r="R7" s="8">
        <f>O7+Q7</f>
        <v/>
      </c>
      <c r="S7" s="3" t="inlineStr">
        <is>
          <t>Bankkártya</t>
        </is>
      </c>
      <c r="T7" s="10">
        <f>IF(R7&gt;0,"Teljesített","Nem teljesített")</f>
        <v/>
      </c>
      <c r="U7" s="11" t="inlineStr">
        <is>
          <t>Stretch fólia</t>
        </is>
      </c>
    </row>
    <row r="8">
      <c r="A8" s="3" t="inlineStr">
        <is>
          <t>SZL-2026-006</t>
        </is>
      </c>
      <c r="B8" s="4" t="inlineStr">
        <is>
          <t>2026.03.20.</t>
        </is>
      </c>
      <c r="C8" s="4" t="inlineStr">
        <is>
          <t>2026.03.22.</t>
        </is>
      </c>
      <c r="D8" s="5" t="inlineStr">
        <is>
          <t>Kiss Erzsébet Bt.</t>
        </is>
      </c>
      <c r="E8" s="5" t="inlineStr">
        <is>
          <t>Bt.</t>
        </is>
      </c>
      <c r="F8" s="5" t="inlineStr">
        <is>
          <t>Debrecen</t>
        </is>
      </c>
      <c r="G8" s="5" t="inlineStr">
        <is>
          <t>Papp Gábor</t>
        </is>
      </c>
      <c r="H8" s="5" t="inlineStr">
        <is>
          <t>Miskolc</t>
        </is>
      </c>
      <c r="I8" s="5" t="inlineStr">
        <is>
          <t>Saját gépjármű</t>
        </is>
      </c>
      <c r="J8" s="5" t="inlineStr">
        <is>
          <t>Műanyag láda</t>
        </is>
      </c>
      <c r="K8" s="5" t="inlineStr">
        <is>
          <t>ML-006</t>
        </is>
      </c>
      <c r="L8" s="6" t="n">
        <v>60</v>
      </c>
      <c r="M8" s="3" t="inlineStr">
        <is>
          <t>db</t>
        </is>
      </c>
      <c r="N8" s="7" t="n">
        <v>1450</v>
      </c>
      <c r="O8" s="12">
        <f>L8*N8</f>
        <v/>
      </c>
      <c r="P8" s="9" t="n">
        <v>0.27</v>
      </c>
      <c r="Q8" s="12">
        <f>O8*P8</f>
        <v/>
      </c>
      <c r="R8" s="12">
        <f>O8+Q8</f>
        <v/>
      </c>
      <c r="S8" s="3" t="inlineStr">
        <is>
          <t>Átutalás</t>
        </is>
      </c>
      <c r="T8" s="13">
        <f>IF(R8&gt;0,"Teljesített","Nem teljesített")</f>
        <v/>
      </c>
      <c r="U8" s="11" t="inlineStr">
        <is>
          <t>Összecsukható</t>
        </is>
      </c>
    </row>
    <row r="9">
      <c r="A9" s="3" t="inlineStr">
        <is>
          <t>SZL-2026-007</t>
        </is>
      </c>
      <c r="B9" s="4" t="inlineStr">
        <is>
          <t>2026.04.08.</t>
        </is>
      </c>
      <c r="C9" s="4" t="inlineStr">
        <is>
          <t>2026.04.10.</t>
        </is>
      </c>
      <c r="D9" s="5" t="inlineStr">
        <is>
          <t>Szabó Gábor e.v.</t>
        </is>
      </c>
      <c r="E9" s="5" t="inlineStr">
        <is>
          <t>egyéni vállalkozó</t>
        </is>
      </c>
      <c r="F9" s="5" t="inlineStr">
        <is>
          <t>Pécs</t>
        </is>
      </c>
      <c r="G9" s="5" t="inlineStr">
        <is>
          <t>Simon Ágnes</t>
        </is>
      </c>
      <c r="H9" s="5" t="inlineStr">
        <is>
          <t>Szeged</t>
        </is>
      </c>
      <c r="I9" s="5" t="inlineStr">
        <is>
          <t>Futárszolgálat</t>
        </is>
      </c>
      <c r="J9" s="5" t="inlineStr">
        <is>
          <t>Címke</t>
        </is>
      </c>
      <c r="K9" s="5" t="inlineStr">
        <is>
          <t>CI-007</t>
        </is>
      </c>
      <c r="L9" s="6" t="n">
        <v>1000</v>
      </c>
      <c r="M9" s="3" t="inlineStr">
        <is>
          <t>ív</t>
        </is>
      </c>
      <c r="N9" s="7" t="n">
        <v>45</v>
      </c>
      <c r="O9" s="8">
        <f>L9*N9</f>
        <v/>
      </c>
      <c r="P9" s="9" t="n">
        <v>0.27</v>
      </c>
      <c r="Q9" s="8">
        <f>O9*P9</f>
        <v/>
      </c>
      <c r="R9" s="8">
        <f>O9+Q9</f>
        <v/>
      </c>
      <c r="S9" s="3" t="inlineStr">
        <is>
          <t>Készpénz</t>
        </is>
      </c>
      <c r="T9" s="10">
        <f>IF(R9&gt;0,"Teljesített","Nem teljesített")</f>
        <v/>
      </c>
      <c r="U9" s="11" t="inlineStr">
        <is>
          <t>A5 önragasztós</t>
        </is>
      </c>
    </row>
    <row r="10">
      <c r="A10" s="3" t="inlineStr">
        <is>
          <t>SZL-2026-008</t>
        </is>
      </c>
      <c r="B10" s="4" t="inlineStr">
        <is>
          <t>2026.04.22.</t>
        </is>
      </c>
      <c r="C10" s="4" t="inlineStr">
        <is>
          <t>2026.04.24.</t>
        </is>
      </c>
      <c r="D10" s="5" t="inlineStr">
        <is>
          <t>Kovács Anna Bt.</t>
        </is>
      </c>
      <c r="E10" s="5" t="inlineStr">
        <is>
          <t>Bt.</t>
        </is>
      </c>
      <c r="F10" s="5" t="inlineStr">
        <is>
          <t>Miskolc</t>
        </is>
      </c>
      <c r="G10" s="5" t="inlineStr">
        <is>
          <t>Takács Péter</t>
        </is>
      </c>
      <c r="H10" s="5" t="inlineStr">
        <is>
          <t>Pécs</t>
        </is>
      </c>
      <c r="I10" s="5" t="inlineStr">
        <is>
          <t>Expressz futár</t>
        </is>
      </c>
      <c r="J10" s="5" t="inlineStr">
        <is>
          <t>Toner</t>
        </is>
      </c>
      <c r="K10" s="5" t="inlineStr">
        <is>
          <t>TO-008</t>
        </is>
      </c>
      <c r="L10" s="6" t="n">
        <v>15</v>
      </c>
      <c r="M10" s="3" t="inlineStr">
        <is>
          <t>db</t>
        </is>
      </c>
      <c r="N10" s="7" t="n">
        <v>8900</v>
      </c>
      <c r="O10" s="12">
        <f>L10*N10</f>
        <v/>
      </c>
      <c r="P10" s="9" t="n">
        <v>0.27</v>
      </c>
      <c r="Q10" s="12">
        <f>O10*P10</f>
        <v/>
      </c>
      <c r="R10" s="12">
        <f>O10+Q10</f>
        <v/>
      </c>
      <c r="S10" s="3" t="inlineStr">
        <is>
          <t>Átutalás</t>
        </is>
      </c>
      <c r="T10" s="13">
        <f>IF(R10&gt;0,"Teljesített","Nem teljesített")</f>
        <v/>
      </c>
      <c r="U10" s="11" t="inlineStr">
        <is>
          <t>HP kompatibilis</t>
        </is>
      </c>
    </row>
    <row r="11">
      <c r="A11" s="3" t="inlineStr">
        <is>
          <t>SZL-2026-009</t>
        </is>
      </c>
      <c r="B11" s="4" t="inlineStr">
        <is>
          <t>2026.05.14.</t>
        </is>
      </c>
      <c r="C11" s="4" t="inlineStr">
        <is>
          <t>2026.05.16.</t>
        </is>
      </c>
      <c r="D11" s="5" t="inlineStr">
        <is>
          <t>Nagy Péter Kft.</t>
        </is>
      </c>
      <c r="E11" s="5" t="inlineStr">
        <is>
          <t>Kft.</t>
        </is>
      </c>
      <c r="F11" s="5" t="inlineStr">
        <is>
          <t>Budapest</t>
        </is>
      </c>
      <c r="G11" s="5" t="inlineStr">
        <is>
          <t>Lukács Mária</t>
        </is>
      </c>
      <c r="H11" s="5" t="inlineStr">
        <is>
          <t>Győr</t>
        </is>
      </c>
      <c r="I11" s="5" t="inlineStr">
        <is>
          <t>Fuvarozó cég</t>
        </is>
      </c>
      <c r="J11" s="5" t="inlineStr">
        <is>
          <t>Kartondoboz</t>
        </is>
      </c>
      <c r="K11" s="5" t="inlineStr">
        <is>
          <t>KD-009</t>
        </is>
      </c>
      <c r="L11" s="6" t="n">
        <v>350</v>
      </c>
      <c r="M11" s="3" t="inlineStr">
        <is>
          <t>db</t>
        </is>
      </c>
      <c r="N11" s="7" t="n">
        <v>95</v>
      </c>
      <c r="O11" s="8">
        <f>L11*N11</f>
        <v/>
      </c>
      <c r="P11" s="9" t="n">
        <v>0.27</v>
      </c>
      <c r="Q11" s="8">
        <f>O11*P11</f>
        <v/>
      </c>
      <c r="R11" s="8">
        <f>O11+Q11</f>
        <v/>
      </c>
      <c r="S11" s="3" t="inlineStr">
        <is>
          <t>Bankkártya</t>
        </is>
      </c>
      <c r="T11" s="10">
        <f>IF(R11&gt;0,"Teljesített","Nem teljesített")</f>
        <v/>
      </c>
      <c r="U11" s="11" t="inlineStr">
        <is>
          <t>Erősített oldalak</t>
        </is>
      </c>
    </row>
    <row r="12">
      <c r="A12" s="3" t="inlineStr">
        <is>
          <t>SZL-2026-010</t>
        </is>
      </c>
      <c r="B12" s="4" t="inlineStr">
        <is>
          <t>2026.06.02.</t>
        </is>
      </c>
      <c r="C12" s="4" t="inlineStr">
        <is>
          <t>2026.06.05.</t>
        </is>
      </c>
      <c r="D12" s="5" t="inlineStr">
        <is>
          <t>Tóth Miklós Kft.</t>
        </is>
      </c>
      <c r="E12" s="5" t="inlineStr">
        <is>
          <t>Kft.</t>
        </is>
      </c>
      <c r="F12" s="5" t="inlineStr">
        <is>
          <t>Kecskemét</t>
        </is>
      </c>
      <c r="G12" s="5" t="inlineStr">
        <is>
          <t>Farkas Norbert</t>
        </is>
      </c>
      <c r="H12" s="5" t="inlineStr">
        <is>
          <t>Budapest</t>
        </is>
      </c>
      <c r="I12" s="5" t="inlineStr">
        <is>
          <t>Saját gépjármű</t>
        </is>
      </c>
      <c r="J12" s="5" t="inlineStr">
        <is>
          <t>Irodai papír</t>
        </is>
      </c>
      <c r="K12" s="5" t="inlineStr">
        <is>
          <t>IP-010</t>
        </is>
      </c>
      <c r="L12" s="6" t="n">
        <v>200</v>
      </c>
      <c r="M12" s="3" t="inlineStr">
        <is>
          <t>csomag</t>
        </is>
      </c>
      <c r="N12" s="7" t="n">
        <v>1350</v>
      </c>
      <c r="O12" s="12">
        <f>L12*N12</f>
        <v/>
      </c>
      <c r="P12" s="9" t="n">
        <v>0.27</v>
      </c>
      <c r="Q12" s="12">
        <f>O12*P12</f>
        <v/>
      </c>
      <c r="R12" s="12">
        <f>O12+Q12</f>
        <v/>
      </c>
      <c r="S12" s="3" t="inlineStr">
        <is>
          <t>Átutalás</t>
        </is>
      </c>
      <c r="T12" s="13">
        <f>IF(R12&gt;0,"Teljesített","Nem teljesített")</f>
        <v/>
      </c>
      <c r="U12" s="11" t="inlineStr">
        <is>
          <t>A3 90g/m²</t>
        </is>
      </c>
    </row>
    <row r="13"/>
    <row r="14">
      <c r="A14" s="14" t="inlineStr">
        <is>
          <t>ÖSSZESÍTŐ:</t>
        </is>
      </c>
      <c r="B14" s="15" t="n"/>
      <c r="C14" s="15" t="n"/>
      <c r="D14" s="15" t="n"/>
      <c r="E14" s="15" t="n"/>
      <c r="F14" s="15" t="n"/>
      <c r="G14" s="15" t="n"/>
      <c r="H14" s="15" t="n"/>
      <c r="I14" s="15" t="n"/>
      <c r="J14" s="15" t="n"/>
      <c r="K14" s="15" t="n"/>
      <c r="L14" s="16">
        <f>SUM(L3:L13)</f>
        <v/>
      </c>
      <c r="M14" s="15" t="n"/>
      <c r="N14" s="15" t="n"/>
      <c r="O14" s="17">
        <f>SUM(O3:O13)</f>
        <v/>
      </c>
      <c r="P14" s="15" t="n"/>
      <c r="Q14" s="17">
        <f>SUM(Q3:Q13)</f>
        <v/>
      </c>
      <c r="R14" s="17">
        <f>SUM(R3:R13)</f>
        <v/>
      </c>
      <c r="S14" s="15" t="n"/>
      <c r="T14" s="15" t="n"/>
      <c r="U14" s="15" t="n"/>
    </row>
  </sheetData>
  <mergeCells count="1">
    <mergeCell ref="A1:U1"/>
  </mergeCells>
  <conditionalFormatting sqref="T3:T13">
    <cfRule type="expression" priority="1" dxfId="0" stopIfTrue="1">
      <formula>$T3="Teljesített"</formula>
    </cfRule>
    <cfRule type="expression" priority="2" dxfId="1" stopIfTrue="1">
      <formula>$T3="Nem teljesített"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5"/>
  <sheetViews>
    <sheetView workbookViewId="0">
      <selection activeCell="A1" sqref="A1"/>
    </sheetView>
  </sheetViews>
  <sheetFormatPr baseColWidth="8" defaultRowHeight="15"/>
  <cols>
    <col width="30" customWidth="1" min="1" max="1"/>
    <col width="20" customWidth="1" min="2" max="2"/>
    <col width="18" customWidth="1" min="3" max="3"/>
    <col width="18" customWidth="1" min="4" max="4"/>
    <col width="18" customWidth="1" min="5" max="5"/>
    <col width="18" customWidth="1" min="6" max="6"/>
  </cols>
  <sheetData>
    <row r="1" ht="30" customHeight="1">
      <c r="A1" s="1" t="inlineStr">
        <is>
          <t>SZÁLLÍTÓLEVÉL ÖSSZESÍTŐ – 2026</t>
        </is>
      </c>
      <c r="B1" s="40" t="n"/>
      <c r="C1" s="40" t="n"/>
      <c r="D1" s="40" t="n"/>
      <c r="E1" s="40" t="n"/>
      <c r="F1" s="41" t="n"/>
    </row>
    <row r="2"/>
    <row r="3">
      <c r="A3" s="18" t="inlineStr">
        <is>
          <t>KPI MUTATÓK</t>
        </is>
      </c>
      <c r="B3" s="15" t="n"/>
    </row>
    <row r="4">
      <c r="A4" s="19" t="inlineStr">
        <is>
          <t>Szállítólevelek száma (db)</t>
        </is>
      </c>
      <c r="B4" s="20">
        <f>COUNTA(Szállítólevelek!A3:A13)</f>
        <v/>
      </c>
    </row>
    <row r="5">
      <c r="A5" s="19" t="inlineStr">
        <is>
          <t>Összes nettó érték (Ft)</t>
        </is>
      </c>
      <c r="B5" s="21">
        <f>SUM(Szállítólevelek!O3:O13)</f>
        <v/>
      </c>
    </row>
    <row r="6">
      <c r="A6" s="19" t="inlineStr">
        <is>
          <t>Összes ÁFA összeg (Ft)</t>
        </is>
      </c>
      <c r="B6" s="21">
        <f>SUM(Szállítólevelek!Q3:Q13)</f>
        <v/>
      </c>
    </row>
    <row r="7">
      <c r="A7" s="19" t="inlineStr">
        <is>
          <t>Összes bruttó érték (Ft)</t>
        </is>
      </c>
      <c r="B7" s="21">
        <f>SUM(Szállítólevelek!R3:R13)</f>
        <v/>
      </c>
    </row>
    <row r="8">
      <c r="A8" s="19" t="inlineStr">
        <is>
          <t>Átlagos szállítmányérték (Ft)</t>
        </is>
      </c>
      <c r="B8" s="21">
        <f>IFERROR(AVERAGE(Szállítólevelek!R3:R13),0)</f>
        <v/>
      </c>
    </row>
    <row r="9">
      <c r="A9" s="19" t="inlineStr">
        <is>
          <t>Teljesített szállítólevelek (db)</t>
        </is>
      </c>
      <c r="B9" s="20">
        <f>COUNTIF(Szállítólevelek!T3:T13,"Teljesített")</f>
        <v/>
      </c>
    </row>
    <row r="10">
      <c r="A10" s="19" t="inlineStr">
        <is>
          <t>Nem teljesített szállítólevelek (db)</t>
        </is>
      </c>
      <c r="B10" s="20">
        <f>COUNTIF(Szállítólevelek!T3:T13,"Nem teljesített")</f>
        <v/>
      </c>
    </row>
    <row r="11">
      <c r="A11" s="19" t="inlineStr">
        <is>
          <t>Átlagos mennyiség tételenként</t>
        </is>
      </c>
      <c r="B11" s="20">
        <f>IFERROR(AVERAGE(Szállítólevelek!L3:L13),0)</f>
        <v/>
      </c>
    </row>
    <row r="12">
      <c r="A12" s="19" t="inlineStr">
        <is>
          <t>Teljesítési arány (%)</t>
        </is>
      </c>
      <c r="B12" s="22">
        <f>IFERROR(COUNTIF(Szállítólevelek!T3:T13,"Teljesített")/COUNTA(Szállítólevelek!T3:T13),0)</f>
        <v/>
      </c>
    </row>
    <row r="13"/>
    <row r="14">
      <c r="A14" s="18" t="inlineStr">
        <is>
          <t>VÁROSONKÉNTI BONTÁS</t>
        </is>
      </c>
      <c r="B14" s="15" t="n"/>
      <c r="C14" s="15" t="n"/>
      <c r="D14" s="15" t="n"/>
    </row>
    <row r="15">
      <c r="A15" s="23" t="inlineStr">
        <is>
          <t>Városok</t>
        </is>
      </c>
      <c r="B15" s="23" t="inlineStr">
        <is>
          <t>Szállítólevelek száma</t>
        </is>
      </c>
      <c r="C15" s="23" t="inlineStr">
        <is>
          <t>Bruttó érték összesen</t>
        </is>
      </c>
    </row>
    <row r="16">
      <c r="A16" s="24" t="inlineStr">
        <is>
          <t>Budapest</t>
        </is>
      </c>
      <c r="B16" s="25">
        <f>COUNTIF(Szállítólevelek!H3:H13,A16)</f>
        <v/>
      </c>
      <c r="C16" s="8">
        <f>SUMIF(Szállítólevelek!H3:H13,A16,Szállítólevelek!R3:R13)</f>
        <v/>
      </c>
    </row>
    <row r="17">
      <c r="A17" s="26" t="inlineStr">
        <is>
          <t>Debrecen</t>
        </is>
      </c>
      <c r="B17" s="27">
        <f>COUNTIF(Szállítólevelek!H3:H13,A17)</f>
        <v/>
      </c>
      <c r="C17" s="12">
        <f>SUMIF(Szállítólevelek!H3:H13,A17,Szállítólevelek!R3:R13)</f>
        <v/>
      </c>
    </row>
    <row r="18">
      <c r="A18" s="24" t="inlineStr">
        <is>
          <t>Szeged</t>
        </is>
      </c>
      <c r="B18" s="25">
        <f>COUNTIF(Szállítólevelek!H3:H13,A18)</f>
        <v/>
      </c>
      <c r="C18" s="8">
        <f>SUMIF(Szállítólevelek!H3:H13,A18,Szállítólevelek!R3:R13)</f>
        <v/>
      </c>
    </row>
    <row r="19">
      <c r="A19" s="26" t="inlineStr">
        <is>
          <t>Miskolc</t>
        </is>
      </c>
      <c r="B19" s="27">
        <f>COUNTIF(Szállítólevelek!H3:H13,A19)</f>
        <v/>
      </c>
      <c r="C19" s="12">
        <f>SUMIF(Szállítólevelek!H3:H13,A19,Szállítólevelek!R3:R13)</f>
        <v/>
      </c>
    </row>
    <row r="20">
      <c r="A20" s="24" t="inlineStr">
        <is>
          <t>Pécs</t>
        </is>
      </c>
      <c r="B20" s="25">
        <f>COUNTIF(Szállítólevelek!H3:H13,A20)</f>
        <v/>
      </c>
      <c r="C20" s="8">
        <f>SUMIF(Szállítólevelek!H3:H13,A20,Szállítólevelek!R3:R13)</f>
        <v/>
      </c>
    </row>
    <row r="21">
      <c r="A21" s="26" t="inlineStr">
        <is>
          <t>Győr</t>
        </is>
      </c>
      <c r="B21" s="27">
        <f>COUNTIF(Szállítólevelek!H3:H13,A21)</f>
        <v/>
      </c>
      <c r="C21" s="12">
        <f>SUMIF(Szállítólevelek!H3:H13,A21,Szállítólevelek!R3:R13)</f>
        <v/>
      </c>
    </row>
    <row r="22">
      <c r="A22" s="24" t="inlineStr">
        <is>
          <t>Nyíregyháza</t>
        </is>
      </c>
      <c r="B22" s="25">
        <f>COUNTIF(Szállítólevelek!H3:H13,A22)</f>
        <v/>
      </c>
      <c r="C22" s="8">
        <f>SUMIF(Szállítólevelek!H3:H13,A22,Szállítólevelek!R3:R13)</f>
        <v/>
      </c>
    </row>
    <row r="23">
      <c r="A23" s="26" t="inlineStr">
        <is>
          <t>Kecskemét</t>
        </is>
      </c>
      <c r="B23" s="27">
        <f>COUNTIF(Szállítólevelek!H3:H13,A23)</f>
        <v/>
      </c>
      <c r="C23" s="12">
        <f>SUMIF(Szállítólevelek!H3:H13,A23,Szállítólevelek!R3:R13)</f>
        <v/>
      </c>
    </row>
    <row r="24"/>
    <row r="25">
      <c r="A25" s="18" t="inlineStr">
        <is>
          <t>SZÁLLÍTÁSI MÓDOK MEGOSZLÁSA</t>
        </is>
      </c>
      <c r="B25" s="15" t="n"/>
      <c r="C25" s="15" t="n"/>
    </row>
    <row r="26">
      <c r="A26" s="23" t="inlineStr">
        <is>
          <t>Szállítási mód</t>
        </is>
      </c>
      <c r="B26" s="23" t="inlineStr">
        <is>
          <t>Darabszám</t>
        </is>
      </c>
    </row>
    <row r="27">
      <c r="A27" s="26" t="inlineStr">
        <is>
          <t>Saját gépjármű</t>
        </is>
      </c>
      <c r="B27" s="27">
        <f>COUNTIF(Szállítólevelek!I3:I13,A27)</f>
        <v/>
      </c>
    </row>
    <row r="28">
      <c r="A28" s="24" t="inlineStr">
        <is>
          <t>Futárszolgálat</t>
        </is>
      </c>
      <c r="B28" s="25">
        <f>COUNTIF(Szállítólevelek!I3:I13,A28)</f>
        <v/>
      </c>
    </row>
    <row r="29">
      <c r="A29" s="26" t="inlineStr">
        <is>
          <t>Expressz futár</t>
        </is>
      </c>
      <c r="B29" s="27">
        <f>COUNTIF(Szállítólevelek!I3:I13,A29)</f>
        <v/>
      </c>
    </row>
    <row r="30">
      <c r="A30" s="24" t="inlineStr">
        <is>
          <t>Fuvarozó cég</t>
        </is>
      </c>
      <c r="B30" s="25">
        <f>COUNTIF(Szállítólevelek!I3:I13,A30)</f>
        <v/>
      </c>
    </row>
    <row r="31"/>
    <row r="32">
      <c r="A32" s="18" t="inlineStr">
        <is>
          <t>TELJESÍTETT vs. NEM TELJESÍTETT</t>
        </is>
      </c>
      <c r="B32" s="15" t="n"/>
      <c r="C32" s="15" t="n"/>
    </row>
    <row r="33">
      <c r="A33" s="23" t="inlineStr">
        <is>
          <t>Státusz</t>
        </is>
      </c>
      <c r="B33" s="23" t="inlineStr">
        <is>
          <t>Darabszám</t>
        </is>
      </c>
      <c r="C33" s="23" t="inlineStr">
        <is>
          <t>Arány</t>
        </is>
      </c>
    </row>
    <row r="34">
      <c r="A34" s="28" t="inlineStr">
        <is>
          <t>Teljesített</t>
        </is>
      </c>
      <c r="B34" s="29">
        <f>COUNTIF(Szállítólevelek!T3:T13,"Teljesített")</f>
        <v/>
      </c>
      <c r="C34" s="30">
        <f>IFERROR(COUNTIF(Szállítólevelek!T3:T13,"Teljesített")/COUNTA(Szállítólevelek!T3:T13),0)</f>
        <v/>
      </c>
    </row>
    <row r="35">
      <c r="A35" s="31" t="inlineStr">
        <is>
          <t>Nem teljesített</t>
        </is>
      </c>
      <c r="B35" s="32">
        <f>COUNTIF(Szállítólevelek!T3:T13,"Nem teljesített")</f>
        <v/>
      </c>
      <c r="C35" s="33">
        <f>IFERROR(COUNTIF(Szállítólevelek!T3:T13,"Nem teljesített")/COUNTA(Szállítólevelek!T3:T13),0)</f>
        <v/>
      </c>
    </row>
    <row r="36"/>
    <row r="37"/>
    <row r="38">
      <c r="A38" s="18" t="inlineStr">
        <is>
          <t>HAVI FORGALOM</t>
        </is>
      </c>
      <c r="B38" s="15" t="n"/>
    </row>
    <row r="39">
      <c r="A39" s="23" t="inlineStr">
        <is>
          <t>Hónap</t>
        </is>
      </c>
      <c r="B39" s="23" t="inlineStr">
        <is>
          <t>Szállítólevelek száma</t>
        </is>
      </c>
    </row>
    <row r="40">
      <c r="A40" s="10" t="inlineStr">
        <is>
          <t>Jan</t>
        </is>
      </c>
      <c r="B40" s="34" t="n">
        <v>2</v>
      </c>
    </row>
    <row r="41">
      <c r="A41" s="13" t="inlineStr">
        <is>
          <t>Feb</t>
        </is>
      </c>
      <c r="B41" s="35" t="n">
        <v>2</v>
      </c>
    </row>
    <row r="42">
      <c r="A42" s="10" t="inlineStr">
        <is>
          <t>Már</t>
        </is>
      </c>
      <c r="B42" s="34" t="n">
        <v>2</v>
      </c>
    </row>
    <row r="43">
      <c r="A43" s="13" t="inlineStr">
        <is>
          <t>Ápr</t>
        </is>
      </c>
      <c r="B43" s="35" t="n">
        <v>2</v>
      </c>
    </row>
    <row r="44">
      <c r="A44" s="10" t="inlineStr">
        <is>
          <t>Máj</t>
        </is>
      </c>
      <c r="B44" s="34" t="n">
        <v>1</v>
      </c>
    </row>
    <row r="45">
      <c r="A45" s="13" t="inlineStr">
        <is>
          <t>Jún</t>
        </is>
      </c>
      <c r="B45" s="35" t="n">
        <v>1</v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7"/>
  <sheetViews>
    <sheetView workbookViewId="0">
      <selection activeCell="A1" sqref="A1"/>
    </sheetView>
  </sheetViews>
  <sheetFormatPr baseColWidth="8" defaultRowHeight="15"/>
  <cols>
    <col width="28" customWidth="1" min="1" max="1"/>
    <col width="50" customWidth="1" min="2" max="2"/>
    <col width="22" customWidth="1" min="3" max="3"/>
    <col width="22" customWidth="1" min="4" max="4"/>
  </cols>
  <sheetData>
    <row r="1" ht="30" customHeight="1">
      <c r="A1" s="1" t="inlineStr">
        <is>
          <t>ÚTMUTATÓ – SZÁLLÍTÓLEVÉL SABLON HASZNÁLATA</t>
        </is>
      </c>
      <c r="B1" s="40" t="n"/>
      <c r="C1" s="40" t="n"/>
      <c r="D1" s="41" t="n"/>
    </row>
    <row r="2"/>
    <row r="3" ht="18" customHeight="1">
      <c r="A3" s="18" t="inlineStr">
        <is>
          <t>ÁLTALÁNOS LEÍRÁS</t>
        </is>
      </c>
      <c r="B3" s="40" t="n"/>
      <c r="C3" s="40" t="n"/>
      <c r="D3" s="41" t="n"/>
    </row>
    <row r="4" ht="18" customHeight="1">
      <c r="A4" s="36" t="inlineStr">
        <is>
          <t>Cél:</t>
        </is>
      </c>
      <c r="B4" s="37" t="inlineStr">
        <is>
          <t>Ez a sablon magyarországi vállalkozások számára készült szállítólevél nyilvántartáshoz. A 'Szállítólevelek' lapon rögzítheti az egyes tételeket, az 'Összesítő' lapon automatikus kimutatásokat lát.</t>
        </is>
      </c>
      <c r="C4" s="40" t="n"/>
      <c r="D4" s="41" t="n"/>
    </row>
    <row r="5" ht="18" customHeight="1">
      <c r="A5" s="36" t="inlineStr">
        <is>
          <t>Munkalapok:</t>
        </is>
      </c>
      <c r="B5" s="38" t="inlineStr">
        <is>
          <t>'Szállítólevelek' – fő adatlap; 'Összesítő' – KPI-k és grafikonok; 'Útmutató' – ez a lap.</t>
        </is>
      </c>
      <c r="C5" s="40" t="n"/>
      <c r="D5" s="41" t="n"/>
    </row>
    <row r="6" ht="6" customHeight="1"/>
    <row r="7" ht="18" customHeight="1">
      <c r="A7" s="18" t="inlineStr">
        <is>
          <t>OSZLOPOK MAGYARÁZATA</t>
        </is>
      </c>
      <c r="B7" s="40" t="n"/>
      <c r="C7" s="40" t="n"/>
      <c r="D7" s="41" t="n"/>
    </row>
    <row r="8" ht="18" customHeight="1">
      <c r="A8" s="36" t="inlineStr">
        <is>
          <t>Szállítólevél sorszáma:</t>
        </is>
      </c>
      <c r="B8" s="37" t="inlineStr">
        <is>
          <t>Egyedi azonosító, pl. SZL-2026-001. Kézzel adja meg.</t>
        </is>
      </c>
      <c r="C8" s="40" t="n"/>
      <c r="D8" s="41" t="n"/>
    </row>
    <row r="9" ht="18" customHeight="1">
      <c r="A9" s="36" t="inlineStr">
        <is>
          <t>Kiállítás dátuma:</t>
        </is>
      </c>
      <c r="B9" s="38" t="inlineStr">
        <is>
          <t>A szállítólevél kiállításának dátuma. Formátum: ÉÉÉÉ.HH.NN. (pl. 2026.01.10.)</t>
        </is>
      </c>
      <c r="C9" s="40" t="n"/>
      <c r="D9" s="41" t="n"/>
    </row>
    <row r="10" ht="18" customHeight="1">
      <c r="A10" s="36" t="inlineStr">
        <is>
          <t>Teljesítés dátuma:</t>
        </is>
      </c>
      <c r="B10" s="37" t="inlineStr">
        <is>
          <t>A tényleges kiszállítás dátuma. Formátum: ÉÉÉÉ.HH.NN.</t>
        </is>
      </c>
      <c r="C10" s="40" t="n"/>
      <c r="D10" s="41" t="n"/>
    </row>
    <row r="11" ht="18" customHeight="1">
      <c r="A11" s="36" t="inlineStr">
        <is>
          <t>Feladó cég neve:</t>
        </is>
      </c>
      <c r="B11" s="38" t="inlineStr">
        <is>
          <t>A szállítmányozó vállalkozás neve (pl. Nagy Péter Kft.)</t>
        </is>
      </c>
      <c r="C11" s="40" t="n"/>
      <c r="D11" s="41" t="n"/>
    </row>
    <row r="12" ht="18" customHeight="1">
      <c r="A12" s="36" t="inlineStr">
        <is>
          <t>Feladó forma:</t>
        </is>
      </c>
      <c r="B12" s="37" t="inlineStr">
        <is>
          <t>Cégforma: Kft., Bt., egyéni vállalkozó stb.</t>
        </is>
      </c>
      <c r="C12" s="40" t="n"/>
      <c r="D12" s="41" t="n"/>
    </row>
    <row r="13" ht="18" customHeight="1">
      <c r="A13" s="36" t="inlineStr">
        <is>
          <t>Feladó telephely város:</t>
        </is>
      </c>
      <c r="B13" s="38" t="inlineStr">
        <is>
          <t>A feladó telephelyének városa (pl. Budapest, Debrecen).</t>
        </is>
      </c>
      <c r="C13" s="40" t="n"/>
      <c r="D13" s="41" t="n"/>
    </row>
    <row r="14" ht="18" customHeight="1">
      <c r="A14" s="36" t="inlineStr">
        <is>
          <t>Címzett neve:</t>
        </is>
      </c>
      <c r="B14" s="37" t="inlineStr">
        <is>
          <t>A vevő/átvevő neve vagy cégneve.</t>
        </is>
      </c>
      <c r="C14" s="40" t="n"/>
      <c r="D14" s="41" t="n"/>
    </row>
    <row r="15" ht="18" customHeight="1">
      <c r="A15" s="36" t="inlineStr">
        <is>
          <t>Címzett város:</t>
        </is>
      </c>
      <c r="B15" s="38" t="inlineStr">
        <is>
          <t>A szállítási cím városa.</t>
        </is>
      </c>
      <c r="C15" s="40" t="n"/>
      <c r="D15" s="41" t="n"/>
    </row>
    <row r="16" ht="18" customHeight="1">
      <c r="A16" s="36" t="inlineStr">
        <is>
          <t>Szállítás módja:</t>
        </is>
      </c>
      <c r="B16" s="37" t="inlineStr">
        <is>
          <t>Pl. Saját gépjármű / Futárszolgálat / Expressz futár / Fuvarozó cég.</t>
        </is>
      </c>
      <c r="C16" s="40" t="n"/>
      <c r="D16" s="41" t="n"/>
    </row>
    <row r="17" ht="18" customHeight="1">
      <c r="A17" s="36" t="inlineStr">
        <is>
          <t>Termék megnevezése:</t>
        </is>
      </c>
      <c r="B17" s="38" t="inlineStr">
        <is>
          <t>A szállítmányban szereplő termék neve (pl. kartondoboz, toner).</t>
        </is>
      </c>
      <c r="C17" s="40" t="n"/>
      <c r="D17" s="41" t="n"/>
    </row>
    <row r="18" ht="18" customHeight="1">
      <c r="A18" s="36" t="inlineStr">
        <is>
          <t>Cikkszám:</t>
        </is>
      </c>
      <c r="B18" s="37" t="inlineStr">
        <is>
          <t>Belső cikkszám/termékazonosító (pl. KD-001).</t>
        </is>
      </c>
      <c r="C18" s="40" t="n"/>
      <c r="D18" s="41" t="n"/>
    </row>
    <row r="19" ht="18" customHeight="1">
      <c r="A19" s="36" t="inlineStr">
        <is>
          <t>Mennyiség:</t>
        </is>
      </c>
      <c r="B19" s="38" t="inlineStr">
        <is>
          <t>Az elszállított mennyiség (szám).</t>
        </is>
      </c>
      <c r="C19" s="40" t="n"/>
      <c r="D19" s="41" t="n"/>
    </row>
    <row r="20" ht="18" customHeight="1">
      <c r="A20" s="36" t="inlineStr">
        <is>
          <t>Mennyiségi egység:</t>
        </is>
      </c>
      <c r="B20" s="37" t="inlineStr">
        <is>
          <t>db / csomag / liter / tekercs / ív stb.</t>
        </is>
      </c>
      <c r="C20" s="40" t="n"/>
      <c r="D20" s="41" t="n"/>
    </row>
    <row r="21" ht="18" customHeight="1">
      <c r="A21" s="36" t="inlineStr">
        <is>
          <t>Egységár (Ft):</t>
        </is>
      </c>
      <c r="B21" s="38" t="inlineStr">
        <is>
          <t>Egy egységre eső nettó ár forintban.</t>
        </is>
      </c>
      <c r="C21" s="40" t="n"/>
      <c r="D21" s="41" t="n"/>
    </row>
    <row r="22" ht="18" customHeight="1">
      <c r="A22" s="36" t="inlineStr">
        <is>
          <t>Nettó érték (Ft):</t>
        </is>
      </c>
      <c r="B22" s="37" t="inlineStr">
        <is>
          <t>AUTOMATIKUS: Mennyiség × Egységár. Ne írja felül!</t>
        </is>
      </c>
      <c r="C22" s="40" t="n"/>
      <c r="D22" s="41" t="n"/>
    </row>
    <row r="23" ht="18" customHeight="1">
      <c r="A23" s="36" t="inlineStr">
        <is>
          <t>ÁFA kulcs:</t>
        </is>
      </c>
      <c r="B23" s="38" t="inlineStr">
        <is>
          <t>Adja meg az ÁFA mértékét: 0.27 = 27% (standard), 0.05 = 5%, 0.18 = 18%.</t>
        </is>
      </c>
      <c r="C23" s="40" t="n"/>
      <c r="D23" s="41" t="n"/>
    </row>
    <row r="24" ht="18" customHeight="1">
      <c r="A24" s="36" t="inlineStr">
        <is>
          <t>ÁFA összege (Ft):</t>
        </is>
      </c>
      <c r="B24" s="37" t="inlineStr">
        <is>
          <t>AUTOMATIKUS: Nettó érték × ÁFA kulcs.</t>
        </is>
      </c>
      <c r="C24" s="40" t="n"/>
      <c r="D24" s="41" t="n"/>
    </row>
    <row r="25" ht="18" customHeight="1">
      <c r="A25" s="36" t="inlineStr">
        <is>
          <t>Bruttó érték (Ft):</t>
        </is>
      </c>
      <c r="B25" s="38" t="inlineStr">
        <is>
          <t>AUTOMATIKUS: Nettó érték + ÁFA összege.</t>
        </is>
      </c>
      <c r="C25" s="40" t="n"/>
      <c r="D25" s="41" t="n"/>
    </row>
    <row r="26" ht="18" customHeight="1">
      <c r="A26" s="36" t="inlineStr">
        <is>
          <t>Fizetési mód:</t>
        </is>
      </c>
      <c r="B26" s="37" t="inlineStr">
        <is>
          <t>Pl. Átutalás / Készpénz / Bankkártya.</t>
        </is>
      </c>
      <c r="C26" s="40" t="n"/>
      <c r="D26" s="41" t="n"/>
    </row>
    <row r="27" ht="18" customHeight="1">
      <c r="A27" s="36" t="inlineStr">
        <is>
          <t>Státusz:</t>
        </is>
      </c>
      <c r="B27" s="38" t="inlineStr">
        <is>
          <t>AUTOMATIKUS: Ha a bruttó érték &gt; 0, 'Teljesített', egyébként 'Nem teljesített'.</t>
        </is>
      </c>
      <c r="C27" s="40" t="n"/>
      <c r="D27" s="41" t="n"/>
    </row>
    <row r="28" ht="18" customHeight="1">
      <c r="A28" s="36" t="inlineStr">
        <is>
          <t>Megjegyzés:</t>
        </is>
      </c>
      <c r="B28" s="37" t="inlineStr">
        <is>
          <t>Opcionális megjegyzés a tételhez.</t>
        </is>
      </c>
      <c r="C28" s="40" t="n"/>
      <c r="D28" s="41" t="n"/>
    </row>
    <row r="29" ht="6" customHeight="1"/>
    <row r="30" ht="18" customHeight="1">
      <c r="A30" s="18" t="inlineStr">
        <is>
          <t>ÁFA KULCSOK (2026)</t>
        </is>
      </c>
      <c r="B30" s="40" t="n"/>
      <c r="C30" s="40" t="n"/>
      <c r="D30" s="41" t="n"/>
    </row>
    <row r="31" ht="18" customHeight="1">
      <c r="A31" s="36" t="inlineStr">
        <is>
          <t>27%:</t>
        </is>
      </c>
      <c r="B31" s="38" t="inlineStr">
        <is>
          <t>Általános ÁFA kulcs – legtöbb termékre és szolgáltatásra vonatkozik. Írja be: 0.27</t>
        </is>
      </c>
      <c r="C31" s="40" t="n"/>
      <c r="D31" s="41" t="n"/>
    </row>
    <row r="32" ht="18" customHeight="1">
      <c r="A32" s="36" t="inlineStr">
        <is>
          <t>18%:</t>
        </is>
      </c>
      <c r="B32" s="37" t="inlineStr">
        <is>
          <t>Kedvezményes kulcs – pl. egyes élelmiszerek, szálláshely-szolgáltatás. Írja be: 0.18</t>
        </is>
      </c>
      <c r="C32" s="40" t="n"/>
      <c r="D32" s="41" t="n"/>
    </row>
    <row r="33" ht="18" customHeight="1">
      <c r="A33" s="36" t="inlineStr">
        <is>
          <t>5%:</t>
        </is>
      </c>
      <c r="B33" s="38" t="inlineStr">
        <is>
          <t>Csökkentett ÁFA – pl. gyógyszer, könyv, újlakás értékesítése. Írja be: 0.05</t>
        </is>
      </c>
      <c r="C33" s="40" t="n"/>
      <c r="D33" s="41" t="n"/>
    </row>
    <row r="34" ht="18" customHeight="1">
      <c r="A34" s="36" t="inlineStr">
        <is>
          <t>0%:</t>
        </is>
      </c>
      <c r="B34" s="37" t="inlineStr">
        <is>
          <t>ÁFA-mentes – pl. export. Írja be: 0</t>
        </is>
      </c>
      <c r="C34" s="40" t="n"/>
      <c r="D34" s="41" t="n"/>
    </row>
    <row r="35" ht="6" customHeight="1"/>
    <row r="36" ht="18" customHeight="1">
      <c r="A36" s="18" t="inlineStr">
        <is>
          <t>DÁTUM- ÉS PÉNZNEM FORMÁTUM</t>
        </is>
      </c>
      <c r="B36" s="40" t="n"/>
      <c r="C36" s="40" t="n"/>
      <c r="D36" s="41" t="n"/>
    </row>
    <row r="37" ht="18" customHeight="1">
      <c r="A37" s="36" t="inlineStr">
        <is>
          <t>Dátum:</t>
        </is>
      </c>
      <c r="B37" s="38" t="inlineStr">
        <is>
          <t>Magyar szabvány: ÉÉÉÉ.HH.NN. – pl. 2026.06.16. (évvel kezdve, pontokkal elválasztva).</t>
        </is>
      </c>
      <c r="C37" s="40" t="n"/>
      <c r="D37" s="41" t="n"/>
    </row>
    <row r="38" ht="18" customHeight="1">
      <c r="A38" s="36" t="inlineStr">
        <is>
          <t>Pénznem:</t>
        </is>
      </c>
      <c r="B38" s="37" t="inlineStr">
        <is>
          <t>Magyar forint (Ft) – pl. 1 234 Ft (ezres tagolás szóközzel, Ft utótag).</t>
        </is>
      </c>
      <c r="C38" s="40" t="n"/>
      <c r="D38" s="41" t="n"/>
    </row>
    <row r="39" ht="6" customHeight="1"/>
    <row r="40" ht="18" customHeight="1">
      <c r="A40" s="18" t="inlineStr">
        <is>
          <t>SZÍNKÓDOK JELENTÉSE</t>
        </is>
      </c>
      <c r="B40" s="40" t="n"/>
      <c r="C40" s="40" t="n"/>
      <c r="D40" s="41" t="n"/>
    </row>
    <row r="41" ht="18" customHeight="1">
      <c r="A41" s="36" t="inlineStr">
        <is>
          <t>Halványsárga háttér:</t>
        </is>
      </c>
      <c r="B41" s="38" t="inlineStr">
        <is>
          <t>Szerkeszthető input mező – ide kell adatot bevinni.</t>
        </is>
      </c>
      <c r="C41" s="40" t="n"/>
      <c r="D41" s="41" t="n"/>
    </row>
    <row r="42" ht="18" customHeight="1">
      <c r="A42" s="36" t="inlineStr">
        <is>
          <t>Sötétkék háttér:</t>
        </is>
      </c>
      <c r="B42" s="37" t="inlineStr">
        <is>
          <t>Fejléc / összesítő sor – ne szerkessze!</t>
        </is>
      </c>
      <c r="C42" s="40" t="n"/>
      <c r="D42" s="41" t="n"/>
    </row>
    <row r="43" ht="18" customHeight="1">
      <c r="A43" s="36" t="inlineStr">
        <is>
          <t>Zöld betű/háttér:</t>
        </is>
      </c>
      <c r="B43" s="38" t="inlineStr">
        <is>
          <t>Teljesített státusz – a szállítás megtörtént.</t>
        </is>
      </c>
      <c r="C43" s="40" t="n"/>
      <c r="D43" s="41" t="n"/>
    </row>
    <row r="44" ht="18" customHeight="1">
      <c r="A44" s="36" t="inlineStr">
        <is>
          <t>Piros betű/háttér:</t>
        </is>
      </c>
      <c r="B44" s="37" t="inlineStr">
        <is>
          <t>Nem teljesített státusz – figyelmet igényel!</t>
        </is>
      </c>
      <c r="C44" s="40" t="n"/>
      <c r="D44" s="41" t="n"/>
    </row>
    <row r="45" ht="18" customHeight="1">
      <c r="A45" s="36" t="inlineStr">
        <is>
          <t>Türkiz/menta háttér:</t>
        </is>
      </c>
      <c r="B45" s="38" t="inlineStr">
        <is>
          <t>KPI összesítő értékek – automatikusan számított adatok.</t>
        </is>
      </c>
      <c r="C45" s="40" t="n"/>
      <c r="D45" s="41" t="n"/>
    </row>
    <row r="46"/>
    <row r="47">
      <c r="A47" s="39" t="inlineStr">
        <is>
          <t>Verzió: 2026.06.16. | Készítette: Excel Sablon Generátor | Minden jog fenntartva.</t>
        </is>
      </c>
    </row>
  </sheetData>
  <mergeCells count="41">
    <mergeCell ref="A1:D1"/>
    <mergeCell ref="A3:D3"/>
    <mergeCell ref="B4:D4"/>
    <mergeCell ref="B5:D5"/>
    <mergeCell ref="A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A30:D30"/>
    <mergeCell ref="B31:D31"/>
    <mergeCell ref="B32:D32"/>
    <mergeCell ref="B33:D33"/>
    <mergeCell ref="B34:D34"/>
    <mergeCell ref="A36:D36"/>
    <mergeCell ref="B37:D37"/>
    <mergeCell ref="B38:D38"/>
    <mergeCell ref="A40:D40"/>
    <mergeCell ref="B41:D41"/>
    <mergeCell ref="B42:D42"/>
    <mergeCell ref="B43:D43"/>
    <mergeCell ref="B44:D44"/>
    <mergeCell ref="B45:D45"/>
    <mergeCell ref="A47:D4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2026-06-16T17:49:34Z</dcterms:created>
  <dcterms:modified xmlns:dcterms="http://purl.org/dc/terms/" xmlns:xsi="http://www.w3.org/2001/XMLSchema-instance" xsi:type="dcterms:W3CDTF">2026-06-16T17:49:34Z</dcterms:modified>
</cp:coreProperties>
</file>