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kt költségvetés" sheetId="1" state="visible" r:id="rId1"/>
    <sheet xmlns:r="http://schemas.openxmlformats.org/officeDocument/2006/relationships" name="Összesítő és dashboard" sheetId="2" state="visible" r:id="rId2"/>
    <sheet xmlns:r="http://schemas.openxmlformats.org/officeDocument/2006/relationships" name="Útmutató" sheetId="3" state="visible" r:id="rId3"/>
  </sheets>
  <definedNames>
    <definedName name="_xlnm._FilterDatabase" localSheetId="0" hidden="1">'Projekt költségvetés'!$A$3:$Q$103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yyyy.mm.dd."/>
    <numFmt numFmtId="165" formatCode="# ##0 &quot;Ft&quot;"/>
    <numFmt numFmtId="166" formatCode="0,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CCFB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5" fillId="7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Tervezett és tényleges költség kategóriánként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 és 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'Összesítő és dashboard'!$A$15:$A$22</f>
            </numRef>
          </cat>
          <val>
            <numRef>
              <f>'Összesítő és dashboard'!$B$15:$B$22</f>
            </numRef>
          </val>
        </ser>
        <ser>
          <idx val="1"/>
          <order val="1"/>
          <tx>
            <strRef>
              <f>'Összesítő és dashboard'!C14</f>
            </strRef>
          </tx>
          <spPr>
            <a:ln xmlns:a="http://schemas.openxmlformats.org/drawingml/2006/main">
              <a:prstDash val="solid"/>
            </a:ln>
          </spPr>
          <cat>
            <numRef>
              <f>'Összesítő és dashboard'!$A$15:$A$22</f>
            </numRef>
          </cat>
          <val>
            <numRef>
              <f>'Összesítő és dashboard'!$C$15:$C$22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Költségkategória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Tényleges költségek megoszlása</a:t>
            </a:r>
          </a:p>
        </rich>
      </tx>
    </title>
    <plotArea>
      <pieChart>
        <varyColors val="1"/>
        <ser>
          <idx val="0"/>
          <order val="0"/>
          <tx>
            <strRef>
              <f>'Összesítő és dashboard'!C14</f>
            </strRef>
          </tx>
          <spPr>
            <a:ln xmlns:a="http://schemas.openxmlformats.org/drawingml/2006/main">
              <a:prstDash val="solid"/>
            </a:ln>
          </spPr>
          <cat>
            <numRef>
              <f>'Összesítő és dashboard'!$A$15:$A$22</f>
            </numRef>
          </cat>
          <val>
            <numRef>
              <f>'Összesítő és dashboard'!$C$15:$C$22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Keretkihasználtság és fennmaradó keret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'Összesítő és dashboard'!B25</f>
            </strRef>
          </tx>
          <spPr>
            <a:ln xmlns:a="http://schemas.openxmlformats.org/drawingml/2006/main">
              <a:prstDash val="solid"/>
            </a:ln>
          </spPr>
          <cat>
            <numRef>
              <f>'Összesítő és dashboard'!$A$26:$A$27</f>
            </numRef>
          </cat>
          <val>
            <numRef>
              <f>'Összesítő és dashboard'!$B$26:$B$27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36</row>
      <rowOff>0</rowOff>
    </from>
    <ext cx="61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7" customWidth="1" min="3" max="3"/>
    <col width="14" customWidth="1" min="4" max="4"/>
    <col width="31" customWidth="1" min="5" max="5"/>
    <col width="20" customWidth="1" min="6" max="6"/>
    <col width="16" customWidth="1" min="7" max="7"/>
    <col width="20" customWidth="1" min="8" max="8"/>
    <col width="20" customWidth="1" min="9" max="9"/>
    <col width="12" customWidth="1" min="10" max="10"/>
    <col width="18" customWidth="1" min="11" max="11"/>
    <col width="21" customWidth="1" min="12" max="12"/>
    <col width="23" customWidth="1" min="13" max="13"/>
    <col width="13" customWidth="1" min="14" max="14"/>
    <col width="21" customWidth="1" min="15" max="15"/>
    <col width="34" customWidth="1" min="16" max="16"/>
    <col width="23" customWidth="1" min="17" max="17"/>
  </cols>
  <sheetData>
    <row r="1" ht="28" customHeight="1">
      <c r="A1" s="1" t="inlineStr">
        <is>
          <t>Projekt költségvetés</t>
        </is>
      </c>
    </row>
    <row r="2">
      <c r="A2" s="2" t="inlineStr">
        <is>
          <t>A halványsárga cellák kitöltendő mezők. A számított oszlopok automatikusan frissülnek.</t>
        </is>
      </c>
    </row>
    <row r="3" ht="38" customHeight="1">
      <c r="A3" s="3" t="inlineStr">
        <is>
          <t>Tételazonosító</t>
        </is>
      </c>
      <c r="B3" s="3" t="inlineStr">
        <is>
          <t>Projekt neve</t>
        </is>
      </c>
      <c r="C3" s="3" t="inlineStr">
        <is>
          <t>Költségkategória</t>
        </is>
      </c>
      <c r="D3" s="3" t="inlineStr">
        <is>
          <t>Költségtípus</t>
        </is>
      </c>
      <c r="E3" s="3" t="inlineStr">
        <is>
          <t>Beszállító / kedvezményezett</t>
        </is>
      </c>
      <c r="F3" s="3" t="inlineStr">
        <is>
          <t>Számla vagy bizonylat száma</t>
        </is>
      </c>
      <c r="G3" s="3" t="inlineStr">
        <is>
          <t>Teljesítés dátuma</t>
        </is>
      </c>
      <c r="H3" s="3" t="inlineStr">
        <is>
          <t>Tervezett nettó költség (Ft)</t>
        </is>
      </c>
      <c r="I3" s="3" t="inlineStr">
        <is>
          <t>Tényleges nettó költség (Ft)</t>
        </is>
      </c>
      <c r="J3" s="3" t="inlineStr">
        <is>
          <t>ÁFA-kulcs</t>
        </is>
      </c>
      <c r="K3" s="3" t="inlineStr">
        <is>
          <t>Tényleges ÁFA (Ft)</t>
        </is>
      </c>
      <c r="L3" s="3" t="inlineStr">
        <is>
          <t>Tényleges bruttó költség (Ft)</t>
        </is>
      </c>
      <c r="M3" s="3" t="inlineStr">
        <is>
          <t>Eltérés a tervhez képest (Ft)</t>
        </is>
      </c>
      <c r="N3" s="3" t="inlineStr">
        <is>
          <t>Eltérés (%)</t>
        </is>
      </c>
      <c r="O3" s="3" t="inlineStr">
        <is>
          <t>Fizetési státusz</t>
        </is>
      </c>
      <c r="P3" s="3" t="inlineStr">
        <is>
          <t>Megjegyzés</t>
        </is>
      </c>
      <c r="Q3" s="3" t="inlineStr">
        <is>
          <t>Költségkeret-figyelmeztetés</t>
        </is>
      </c>
    </row>
    <row r="4">
      <c r="A4" s="4" t="inlineStr">
        <is>
          <t>PK-2026-001</t>
        </is>
      </c>
      <c r="B4" s="5" t="inlineStr">
        <is>
          <t>Digitális működésfejlesztés</t>
        </is>
      </c>
      <c r="C4" s="4" t="inlineStr">
        <is>
          <t>Alvállalkozó</t>
        </is>
      </c>
      <c r="D4" s="4" t="inlineStr">
        <is>
          <t>Egyszeri</t>
        </is>
      </c>
      <c r="E4" s="5" t="inlineStr">
        <is>
          <t>Nagy Péter e.v. – Budapest</t>
        </is>
      </c>
      <c r="F4" s="4" t="inlineStr">
        <is>
          <t>NP-2026-015</t>
        </is>
      </c>
      <c r="G4" s="28" t="n">
        <v>46037</v>
      </c>
      <c r="H4" s="7" t="n">
        <v>1200000</v>
      </c>
      <c r="I4" s="7" t="n">
        <v>1260000</v>
      </c>
      <c r="J4" s="8" t="n">
        <v>0.27</v>
      </c>
      <c r="K4" s="9">
        <f>IF(I4="","",I4*J4)</f>
        <v/>
      </c>
      <c r="L4" s="9">
        <f>IF(I4="","",I4+K4)</f>
        <v/>
      </c>
      <c r="M4" s="9">
        <f>IF(OR(H4="",I4=""),"",I4-H4)</f>
        <v/>
      </c>
      <c r="N4" s="10">
        <f>IF(OR(H4="",M4=""),"",IF(H4=0,0,M4/H4))</f>
        <v/>
      </c>
      <c r="O4" s="4" t="inlineStr">
        <is>
          <t>Kifizetve</t>
        </is>
      </c>
      <c r="P4" s="5" t="inlineStr">
        <is>
          <t>Fejlesztési mérföldkő teljesítve</t>
        </is>
      </c>
      <c r="Q4" s="11">
        <f>IF(M4="","",IF(M4&gt;0,"Keret túllépve","Kereten belül"))</f>
        <v/>
      </c>
    </row>
    <row r="5">
      <c r="A5" s="4" t="inlineStr">
        <is>
          <t>PK-2026-002</t>
        </is>
      </c>
      <c r="B5" s="5" t="inlineStr">
        <is>
          <t>Digitális működésfejlesztés</t>
        </is>
      </c>
      <c r="C5" s="4" t="inlineStr">
        <is>
          <t>Személyi jellegű ráfordítás</t>
        </is>
      </c>
      <c r="D5" s="4" t="inlineStr">
        <is>
          <t>Ismétlődő</t>
        </is>
      </c>
      <c r="E5" s="5" t="inlineStr">
        <is>
          <t>Kovács Anna e.v. – Debrecen</t>
        </is>
      </c>
      <c r="F5" s="4" t="inlineStr">
        <is>
          <t>KA-2026-022</t>
        </is>
      </c>
      <c r="G5" s="28" t="n">
        <v>46044</v>
      </c>
      <c r="H5" s="7" t="n">
        <v>650000</v>
      </c>
      <c r="I5" s="7" t="n">
        <v>620000</v>
      </c>
      <c r="J5" s="8" t="n">
        <v>0.27</v>
      </c>
      <c r="K5" s="12">
        <f>IF(I5="","",I5*J5)</f>
        <v/>
      </c>
      <c r="L5" s="12">
        <f>IF(I5="","",I5+K5)</f>
        <v/>
      </c>
      <c r="M5" s="12">
        <f>IF(OR(H5="",I5=""),"",I5-H5)</f>
        <v/>
      </c>
      <c r="N5" s="13">
        <f>IF(OR(H5="",M5=""),"",IF(H5=0,0,M5/H5))</f>
        <v/>
      </c>
      <c r="O5" s="4" t="inlineStr">
        <is>
          <t>Kifizetve</t>
        </is>
      </c>
      <c r="P5" s="5" t="inlineStr">
        <is>
          <t>Projektmenedzsment január</t>
        </is>
      </c>
      <c r="Q5" s="14">
        <f>IF(M5="","",IF(M5&gt;0,"Keret túllépve","Kereten belül"))</f>
        <v/>
      </c>
    </row>
    <row r="6">
      <c r="A6" s="4" t="inlineStr">
        <is>
          <t>PK-2026-003</t>
        </is>
      </c>
      <c r="B6" s="5" t="inlineStr">
        <is>
          <t>Digitális működésfejlesztés</t>
        </is>
      </c>
      <c r="C6" s="4" t="inlineStr">
        <is>
          <t>Eszközbeszerzés</t>
        </is>
      </c>
      <c r="D6" s="4" t="inlineStr">
        <is>
          <t>Egyszeri</t>
        </is>
      </c>
      <c r="E6" s="5" t="inlineStr">
        <is>
          <t>Szabó Gábor Kft. – Szeged</t>
        </is>
      </c>
      <c r="F6" s="4" t="inlineStr">
        <is>
          <t>SZG-2026-031</t>
        </is>
      </c>
      <c r="G6" s="28" t="n">
        <v>46056</v>
      </c>
      <c r="H6" s="7" t="n">
        <v>540000</v>
      </c>
      <c r="I6" s="7" t="n">
        <v>565000</v>
      </c>
      <c r="J6" s="8" t="n">
        <v>0.27</v>
      </c>
      <c r="K6" s="9">
        <f>IF(I6="","",I6*J6)</f>
        <v/>
      </c>
      <c r="L6" s="9">
        <f>IF(I6="","",I6+K6)</f>
        <v/>
      </c>
      <c r="M6" s="9">
        <f>IF(OR(H6="",I6=""),"",I6-H6)</f>
        <v/>
      </c>
      <c r="N6" s="10">
        <f>IF(OR(H6="",M6=""),"",IF(H6=0,0,M6/H6))</f>
        <v/>
      </c>
      <c r="O6" s="4" t="inlineStr">
        <is>
          <t>Kifizetve</t>
        </is>
      </c>
      <c r="P6" s="5" t="inlineStr">
        <is>
          <t>Laptopok és tartozékok</t>
        </is>
      </c>
      <c r="Q6" s="11">
        <f>IF(M6="","",IF(M6&gt;0,"Keret túllépve","Kereten belül"))</f>
        <v/>
      </c>
    </row>
    <row r="7">
      <c r="A7" s="4" t="inlineStr">
        <is>
          <t>PK-2026-004</t>
        </is>
      </c>
      <c r="B7" s="5" t="inlineStr">
        <is>
          <t>Digitális működésfejlesztés</t>
        </is>
      </c>
      <c r="C7" s="4" t="inlineStr">
        <is>
          <t>Marketing</t>
        </is>
      </c>
      <c r="D7" s="4" t="inlineStr">
        <is>
          <t>Egyszeri</t>
        </is>
      </c>
      <c r="E7" s="5" t="inlineStr">
        <is>
          <t>Tóth Erzsébet Bt. – Pécs</t>
        </is>
      </c>
      <c r="F7" s="4" t="inlineStr">
        <is>
          <t>TE-2026-041</t>
        </is>
      </c>
      <c r="G7" s="28" t="n">
        <v>46071</v>
      </c>
      <c r="H7" s="7" t="n">
        <v>420000</v>
      </c>
      <c r="I7" s="7" t="n">
        <v>450000</v>
      </c>
      <c r="J7" s="8" t="n">
        <v>0.27</v>
      </c>
      <c r="K7" s="12">
        <f>IF(I7="","",I7*J7)</f>
        <v/>
      </c>
      <c r="L7" s="12">
        <f>IF(I7="","",I7+K7)</f>
        <v/>
      </c>
      <c r="M7" s="12">
        <f>IF(OR(H7="",I7=""),"",I7-H7)</f>
        <v/>
      </c>
      <c r="N7" s="13">
        <f>IF(OR(H7="",M7=""),"",IF(H7=0,0,M7/H7))</f>
        <v/>
      </c>
      <c r="O7" s="4" t="inlineStr">
        <is>
          <t>Kifizetve</t>
        </is>
      </c>
      <c r="P7" s="5" t="inlineStr">
        <is>
          <t>Nyomtatott és online marketinganyag</t>
        </is>
      </c>
      <c r="Q7" s="14">
        <f>IF(M7="","",IF(M7&gt;0,"Keret túllépve","Kereten belül"))</f>
        <v/>
      </c>
    </row>
    <row r="8">
      <c r="A8" s="4" t="inlineStr">
        <is>
          <t>PK-2026-005</t>
        </is>
      </c>
      <c r="B8" s="5" t="inlineStr">
        <is>
          <t>Digitális működésfejlesztés</t>
        </is>
      </c>
      <c r="C8" s="4" t="inlineStr">
        <is>
          <t>Utazás</t>
        </is>
      </c>
      <c r="D8" s="4" t="inlineStr">
        <is>
          <t>Változó</t>
        </is>
      </c>
      <c r="E8" s="5" t="inlineStr">
        <is>
          <t>Horváth Zoltán e.v. – Győr</t>
        </is>
      </c>
      <c r="F8" s="4" t="inlineStr">
        <is>
          <t>HZ-2026-054</t>
        </is>
      </c>
      <c r="G8" s="28" t="n">
        <v>46086</v>
      </c>
      <c r="H8" s="7" t="n">
        <v>180000</v>
      </c>
      <c r="I8" s="7" t="n">
        <v>165000</v>
      </c>
      <c r="J8" s="8" t="n">
        <v>0.27</v>
      </c>
      <c r="K8" s="9">
        <f>IF(I8="","",I8*J8)</f>
        <v/>
      </c>
      <c r="L8" s="9">
        <f>IF(I8="","",I8+K8)</f>
        <v/>
      </c>
      <c r="M8" s="9">
        <f>IF(OR(H8="",I8=""),"",I8-H8)</f>
        <v/>
      </c>
      <c r="N8" s="10">
        <f>IF(OR(H8="",M8=""),"",IF(H8=0,0,M8/H8))</f>
        <v/>
      </c>
      <c r="O8" s="4" t="inlineStr">
        <is>
          <t>Részben kifizetve</t>
        </is>
      </c>
      <c r="P8" s="5" t="inlineStr">
        <is>
          <t>Ügyféltalálkozók utazási költsége</t>
        </is>
      </c>
      <c r="Q8" s="11">
        <f>IF(M8="","",IF(M8&gt;0,"Keret túllépve","Kereten belül"))</f>
        <v/>
      </c>
    </row>
    <row r="9">
      <c r="A9" s="4" t="inlineStr">
        <is>
          <t>PK-2026-006</t>
        </is>
      </c>
      <c r="B9" s="5" t="inlineStr">
        <is>
          <t>Digitális működésfejlesztés</t>
        </is>
      </c>
      <c r="C9" s="4" t="inlineStr">
        <is>
          <t>Szoftver / előfizetés</t>
        </is>
      </c>
      <c r="D9" s="4" t="inlineStr">
        <is>
          <t>Ismétlődő</t>
        </is>
      </c>
      <c r="E9" s="5" t="inlineStr">
        <is>
          <t>Kiss Mária Kft. – Budapest</t>
        </is>
      </c>
      <c r="F9" s="4" t="inlineStr">
        <is>
          <t>KM-2026-067</t>
        </is>
      </c>
      <c r="G9" s="28" t="n">
        <v>46093</v>
      </c>
      <c r="H9" s="7" t="n">
        <v>240000</v>
      </c>
      <c r="I9" s="7" t="n">
        <v>240000</v>
      </c>
      <c r="J9" s="8" t="n">
        <v>0.27</v>
      </c>
      <c r="K9" s="12">
        <f>IF(I9="","",I9*J9)</f>
        <v/>
      </c>
      <c r="L9" s="12">
        <f>IF(I9="","",I9+K9)</f>
        <v/>
      </c>
      <c r="M9" s="12">
        <f>IF(OR(H9="",I9=""),"",I9-H9)</f>
        <v/>
      </c>
      <c r="N9" s="13">
        <f>IF(OR(H9="",M9=""),"",IF(H9=0,0,M9/H9))</f>
        <v/>
      </c>
      <c r="O9" s="4" t="inlineStr">
        <is>
          <t>Kifizetve</t>
        </is>
      </c>
      <c r="P9" s="5" t="inlineStr">
        <is>
          <t>Projektmenedzsment szoftver</t>
        </is>
      </c>
      <c r="Q9" s="14">
        <f>IF(M9="","",IF(M9&gt;0,"Keret túllépve","Kereten belül"))</f>
        <v/>
      </c>
    </row>
    <row r="10">
      <c r="A10" s="4" t="inlineStr">
        <is>
          <t>PK-2026-007</t>
        </is>
      </c>
      <c r="B10" s="5" t="inlineStr">
        <is>
          <t>Digitális működésfejlesztés</t>
        </is>
      </c>
      <c r="C10" s="4" t="inlineStr">
        <is>
          <t>Anyagbeszerzés</t>
        </is>
      </c>
      <c r="D10" s="4" t="inlineStr">
        <is>
          <t>Változó</t>
        </is>
      </c>
      <c r="E10" s="5" t="inlineStr">
        <is>
          <t>Varga István Bt. – Miskolc</t>
        </is>
      </c>
      <c r="F10" s="4" t="inlineStr">
        <is>
          <t>VI-2026-078</t>
        </is>
      </c>
      <c r="G10" s="28" t="n">
        <v>46121</v>
      </c>
      <c r="H10" s="7" t="n">
        <v>375000</v>
      </c>
      <c r="I10" s="7" t="n">
        <v>390000</v>
      </c>
      <c r="J10" s="8" t="n">
        <v>0.18</v>
      </c>
      <c r="K10" s="9">
        <f>IF(I10="","",I10*J10)</f>
        <v/>
      </c>
      <c r="L10" s="9">
        <f>IF(I10="","",I10+K10)</f>
        <v/>
      </c>
      <c r="M10" s="9">
        <f>IF(OR(H10="",I10=""),"",I10-H10)</f>
        <v/>
      </c>
      <c r="N10" s="10">
        <f>IF(OR(H10="",M10=""),"",IF(H10=0,0,M10/H10))</f>
        <v/>
      </c>
      <c r="O10" s="4" t="inlineStr">
        <is>
          <t>Jóváhagyásra vár</t>
        </is>
      </c>
      <c r="P10" s="5" t="inlineStr">
        <is>
          <t>Prototípus anyagköltsége</t>
        </is>
      </c>
      <c r="Q10" s="11">
        <f>IF(M10="","",IF(M10&gt;0,"Keret túllépve","Kereten belül"))</f>
        <v/>
      </c>
    </row>
    <row r="11">
      <c r="A11" s="4" t="inlineStr">
        <is>
          <t>PK-2026-008</t>
        </is>
      </c>
      <c r="B11" s="5" t="inlineStr">
        <is>
          <t>Digitális működésfejlesztés</t>
        </is>
      </c>
      <c r="C11" s="4" t="inlineStr">
        <is>
          <t>Iroda és adminisztráció</t>
        </is>
      </c>
      <c r="D11" s="4" t="inlineStr">
        <is>
          <t>Ismétlődő</t>
        </is>
      </c>
      <c r="E11" s="5" t="inlineStr">
        <is>
          <t>Németh Judit e.v. – Nyíregyháza</t>
        </is>
      </c>
      <c r="F11" s="4" t="inlineStr">
        <is>
          <t>NJ-2026-084</t>
        </is>
      </c>
      <c r="G11" s="28" t="n">
        <v>46133</v>
      </c>
      <c r="H11" s="7" t="n">
        <v>210000</v>
      </c>
      <c r="I11" s="7" t="n">
        <v>215000</v>
      </c>
      <c r="J11" s="8" t="n">
        <v>0.27</v>
      </c>
      <c r="K11" s="12">
        <f>IF(I11="","",I11*J11)</f>
        <v/>
      </c>
      <c r="L11" s="12">
        <f>IF(I11="","",I11+K11)</f>
        <v/>
      </c>
      <c r="M11" s="12">
        <f>IF(OR(H11="",I11=""),"",I11-H11)</f>
        <v/>
      </c>
      <c r="N11" s="13">
        <f>IF(OR(H11="",M11=""),"",IF(H11=0,0,M11/H11))</f>
        <v/>
      </c>
      <c r="O11" s="4" t="inlineStr">
        <is>
          <t>Kifizetve</t>
        </is>
      </c>
      <c r="P11" s="5" t="inlineStr">
        <is>
          <t>Könyvelési és adminisztratív szolgáltatás</t>
        </is>
      </c>
      <c r="Q11" s="14">
        <f>IF(M11="","",IF(M11&gt;0,"Keret túllépve","Kereten belül"))</f>
        <v/>
      </c>
    </row>
    <row r="12">
      <c r="A12" s="4" t="inlineStr">
        <is>
          <t>PK-2026-009</t>
        </is>
      </c>
      <c r="B12" s="5" t="inlineStr">
        <is>
          <t>Digitális működésfejlesztés</t>
        </is>
      </c>
      <c r="C12" s="4" t="inlineStr">
        <is>
          <t>Marketing</t>
        </is>
      </c>
      <c r="D12" s="4" t="inlineStr">
        <is>
          <t>Egyszeri</t>
        </is>
      </c>
      <c r="E12" s="5" t="inlineStr">
        <is>
          <t>Farkas Tamás Kft. – Kecskemét</t>
        </is>
      </c>
      <c r="F12" s="4" t="inlineStr">
        <is>
          <t>FT-2026-092</t>
        </is>
      </c>
      <c r="G12" s="28" t="n">
        <v>46149</v>
      </c>
      <c r="H12" s="7" t="n">
        <v>480000</v>
      </c>
      <c r="I12" s="7" t="n">
        <v>495000</v>
      </c>
      <c r="J12" s="8" t="n">
        <v>0.27</v>
      </c>
      <c r="K12" s="9">
        <f>IF(I12="","",I12*J12)</f>
        <v/>
      </c>
      <c r="L12" s="9">
        <f>IF(I12="","",I12+K12)</f>
        <v/>
      </c>
      <c r="M12" s="9">
        <f>IF(OR(H12="",I12=""),"",I12-H12)</f>
        <v/>
      </c>
      <c r="N12" s="10">
        <f>IF(OR(H12="",M12=""),"",IF(H12=0,0,M12/H12))</f>
        <v/>
      </c>
      <c r="O12" s="4" t="inlineStr">
        <is>
          <t>Jóváhagyásra vár</t>
        </is>
      </c>
      <c r="P12" s="5" t="inlineStr">
        <is>
          <t>Fotó- és videószolgáltatás</t>
        </is>
      </c>
      <c r="Q12" s="11">
        <f>IF(M12="","",IF(M12&gt;0,"Keret túllépve","Kereten belül"))</f>
        <v/>
      </c>
    </row>
    <row r="13">
      <c r="A13" s="4" t="inlineStr">
        <is>
          <t>PK-2026-010</t>
        </is>
      </c>
      <c r="B13" s="5" t="inlineStr">
        <is>
          <t>Digitális működésfejlesztés</t>
        </is>
      </c>
      <c r="C13" s="4" t="inlineStr">
        <is>
          <t>Eszközbeszerzés</t>
        </is>
      </c>
      <c r="D13" s="4" t="inlineStr">
        <is>
          <t>Fix</t>
        </is>
      </c>
      <c r="E13" s="5" t="inlineStr">
        <is>
          <t>Balogh Éva Bt. – Székesfehérvár</t>
        </is>
      </c>
      <c r="F13" s="4" t="inlineStr">
        <is>
          <t>BE-2026-105</t>
        </is>
      </c>
      <c r="G13" s="28" t="n">
        <v>46161</v>
      </c>
      <c r="H13" s="7" t="n">
        <v>155000</v>
      </c>
      <c r="I13" s="7" t="n">
        <v>150000</v>
      </c>
      <c r="J13" s="8" t="n">
        <v>0.05</v>
      </c>
      <c r="K13" s="12">
        <f>IF(I13="","",I13*J13)</f>
        <v/>
      </c>
      <c r="L13" s="12">
        <f>IF(I13="","",I13+K13)</f>
        <v/>
      </c>
      <c r="M13" s="12">
        <f>IF(OR(H13="",I13=""),"",I13-H13)</f>
        <v/>
      </c>
      <c r="N13" s="13">
        <f>IF(OR(H13="",M13=""),"",IF(H13=0,0,M13/H13))</f>
        <v/>
      </c>
      <c r="O13" s="4" t="inlineStr">
        <is>
          <t>Tervezett</t>
        </is>
      </c>
      <c r="P13" s="5" t="inlineStr">
        <is>
          <t>Irodai kiegészítő eszközök</t>
        </is>
      </c>
      <c r="Q13" s="14">
        <f>IF(M13="","",IF(M13&gt;0,"Keret túllépve","Kereten belül"))</f>
        <v/>
      </c>
    </row>
    <row r="14">
      <c r="A14" s="4" t="n"/>
      <c r="B14" s="5" t="n"/>
      <c r="C14" s="4" t="n"/>
      <c r="D14" s="4" t="n"/>
      <c r="E14" s="5" t="n"/>
      <c r="F14" s="4" t="n"/>
      <c r="G14" s="28" t="n"/>
      <c r="H14" s="7" t="n"/>
      <c r="I14" s="7" t="n"/>
      <c r="J14" s="8" t="n"/>
      <c r="K14" s="9">
        <f>IF(I14="","",I14*J14)</f>
        <v/>
      </c>
      <c r="L14" s="9">
        <f>IF(I14="","",I14+K14)</f>
        <v/>
      </c>
      <c r="M14" s="9">
        <f>IF(OR(H14="",I14=""),"",I14-H14)</f>
        <v/>
      </c>
      <c r="N14" s="10">
        <f>IF(OR(H14="",M14=""),"",IF(H14=0,0,M14/H14))</f>
        <v/>
      </c>
      <c r="O14" s="4" t="n"/>
      <c r="P14" s="5" t="n"/>
      <c r="Q14" s="11">
        <f>IF(M14="","",IF(M14&gt;0,"Keret túllépve","Kereten belül"))</f>
        <v/>
      </c>
    </row>
    <row r="15">
      <c r="A15" s="4" t="n"/>
      <c r="B15" s="5" t="n"/>
      <c r="C15" s="4" t="n"/>
      <c r="D15" s="4" t="n"/>
      <c r="E15" s="5" t="n"/>
      <c r="F15" s="4" t="n"/>
      <c r="G15" s="28" t="n"/>
      <c r="H15" s="7" t="n"/>
      <c r="I15" s="7" t="n"/>
      <c r="J15" s="8" t="n"/>
      <c r="K15" s="12">
        <f>IF(I15="","",I15*J15)</f>
        <v/>
      </c>
      <c r="L15" s="12">
        <f>IF(I15="","",I15+K15)</f>
        <v/>
      </c>
      <c r="M15" s="12">
        <f>IF(OR(H15="",I15=""),"",I15-H15)</f>
        <v/>
      </c>
      <c r="N15" s="13">
        <f>IF(OR(H15="",M15=""),"",IF(H15=0,0,M15/H15))</f>
        <v/>
      </c>
      <c r="O15" s="4" t="n"/>
      <c r="P15" s="5" t="n"/>
      <c r="Q15" s="14">
        <f>IF(M15="","",IF(M15&gt;0,"Keret túllépve","Kereten belül"))</f>
        <v/>
      </c>
    </row>
    <row r="16">
      <c r="A16" s="4" t="n"/>
      <c r="B16" s="5" t="n"/>
      <c r="C16" s="4" t="n"/>
      <c r="D16" s="4" t="n"/>
      <c r="E16" s="5" t="n"/>
      <c r="F16" s="4" t="n"/>
      <c r="G16" s="28" t="n"/>
      <c r="H16" s="7" t="n"/>
      <c r="I16" s="7" t="n"/>
      <c r="J16" s="8" t="n"/>
      <c r="K16" s="9">
        <f>IF(I16="","",I16*J16)</f>
        <v/>
      </c>
      <c r="L16" s="9">
        <f>IF(I16="","",I16+K16)</f>
        <v/>
      </c>
      <c r="M16" s="9">
        <f>IF(OR(H16="",I16=""),"",I16-H16)</f>
        <v/>
      </c>
      <c r="N16" s="10">
        <f>IF(OR(H16="",M16=""),"",IF(H16=0,0,M16/H16))</f>
        <v/>
      </c>
      <c r="O16" s="4" t="n"/>
      <c r="P16" s="5" t="n"/>
      <c r="Q16" s="11">
        <f>IF(M16="","",IF(M16&gt;0,"Keret túllépve","Kereten belül"))</f>
        <v/>
      </c>
    </row>
    <row r="17">
      <c r="A17" s="4" t="n"/>
      <c r="B17" s="5" t="n"/>
      <c r="C17" s="4" t="n"/>
      <c r="D17" s="4" t="n"/>
      <c r="E17" s="5" t="n"/>
      <c r="F17" s="4" t="n"/>
      <c r="G17" s="28" t="n"/>
      <c r="H17" s="7" t="n"/>
      <c r="I17" s="7" t="n"/>
      <c r="J17" s="8" t="n"/>
      <c r="K17" s="12">
        <f>IF(I17="","",I17*J17)</f>
        <v/>
      </c>
      <c r="L17" s="12">
        <f>IF(I17="","",I17+K17)</f>
        <v/>
      </c>
      <c r="M17" s="12">
        <f>IF(OR(H17="",I17=""),"",I17-H17)</f>
        <v/>
      </c>
      <c r="N17" s="13">
        <f>IF(OR(H17="",M17=""),"",IF(H17=0,0,M17/H17))</f>
        <v/>
      </c>
      <c r="O17" s="4" t="n"/>
      <c r="P17" s="5" t="n"/>
      <c r="Q17" s="14">
        <f>IF(M17="","",IF(M17&gt;0,"Keret túllépve","Kereten belül"))</f>
        <v/>
      </c>
    </row>
    <row r="18">
      <c r="A18" s="4" t="n"/>
      <c r="B18" s="5" t="n"/>
      <c r="C18" s="4" t="n"/>
      <c r="D18" s="4" t="n"/>
      <c r="E18" s="5" t="n"/>
      <c r="F18" s="4" t="n"/>
      <c r="G18" s="28" t="n"/>
      <c r="H18" s="7" t="n"/>
      <c r="I18" s="7" t="n"/>
      <c r="J18" s="8" t="n"/>
      <c r="K18" s="9">
        <f>IF(I18="","",I18*J18)</f>
        <v/>
      </c>
      <c r="L18" s="9">
        <f>IF(I18="","",I18+K18)</f>
        <v/>
      </c>
      <c r="M18" s="9">
        <f>IF(OR(H18="",I18=""),"",I18-H18)</f>
        <v/>
      </c>
      <c r="N18" s="10">
        <f>IF(OR(H18="",M18=""),"",IF(H18=0,0,M18/H18))</f>
        <v/>
      </c>
      <c r="O18" s="4" t="n"/>
      <c r="P18" s="5" t="n"/>
      <c r="Q18" s="11">
        <f>IF(M18="","",IF(M18&gt;0,"Keret túllépve","Kereten belül"))</f>
        <v/>
      </c>
    </row>
    <row r="19">
      <c r="A19" s="4" t="n"/>
      <c r="B19" s="5" t="n"/>
      <c r="C19" s="4" t="n"/>
      <c r="D19" s="4" t="n"/>
      <c r="E19" s="5" t="n"/>
      <c r="F19" s="4" t="n"/>
      <c r="G19" s="28" t="n"/>
      <c r="H19" s="7" t="n"/>
      <c r="I19" s="7" t="n"/>
      <c r="J19" s="8" t="n"/>
      <c r="K19" s="12">
        <f>IF(I19="","",I19*J19)</f>
        <v/>
      </c>
      <c r="L19" s="12">
        <f>IF(I19="","",I19+K19)</f>
        <v/>
      </c>
      <c r="M19" s="12">
        <f>IF(OR(H19="",I19=""),"",I19-H19)</f>
        <v/>
      </c>
      <c r="N19" s="13">
        <f>IF(OR(H19="",M19=""),"",IF(H19=0,0,M19/H19))</f>
        <v/>
      </c>
      <c r="O19" s="4" t="n"/>
      <c r="P19" s="5" t="n"/>
      <c r="Q19" s="14">
        <f>IF(M19="","",IF(M19&gt;0,"Keret túllépve","Kereten belül"))</f>
        <v/>
      </c>
    </row>
    <row r="20">
      <c r="A20" s="4" t="n"/>
      <c r="B20" s="5" t="n"/>
      <c r="C20" s="4" t="n"/>
      <c r="D20" s="4" t="n"/>
      <c r="E20" s="5" t="n"/>
      <c r="F20" s="4" t="n"/>
      <c r="G20" s="28" t="n"/>
      <c r="H20" s="7" t="n"/>
      <c r="I20" s="7" t="n"/>
      <c r="J20" s="8" t="n"/>
      <c r="K20" s="9">
        <f>IF(I20="","",I20*J20)</f>
        <v/>
      </c>
      <c r="L20" s="9">
        <f>IF(I20="","",I20+K20)</f>
        <v/>
      </c>
      <c r="M20" s="9">
        <f>IF(OR(H20="",I20=""),"",I20-H20)</f>
        <v/>
      </c>
      <c r="N20" s="10">
        <f>IF(OR(H20="",M20=""),"",IF(H20=0,0,M20/H20))</f>
        <v/>
      </c>
      <c r="O20" s="4" t="n"/>
      <c r="P20" s="5" t="n"/>
      <c r="Q20" s="11">
        <f>IF(M20="","",IF(M20&gt;0,"Keret túllépve","Kereten belül"))</f>
        <v/>
      </c>
    </row>
    <row r="21">
      <c r="A21" s="4" t="n"/>
      <c r="B21" s="5" t="n"/>
      <c r="C21" s="4" t="n"/>
      <c r="D21" s="4" t="n"/>
      <c r="E21" s="5" t="n"/>
      <c r="F21" s="4" t="n"/>
      <c r="G21" s="28" t="n"/>
      <c r="H21" s="7" t="n"/>
      <c r="I21" s="7" t="n"/>
      <c r="J21" s="8" t="n"/>
      <c r="K21" s="12">
        <f>IF(I21="","",I21*J21)</f>
        <v/>
      </c>
      <c r="L21" s="12">
        <f>IF(I21="","",I21+K21)</f>
        <v/>
      </c>
      <c r="M21" s="12">
        <f>IF(OR(H21="",I21=""),"",I21-H21)</f>
        <v/>
      </c>
      <c r="N21" s="13">
        <f>IF(OR(H21="",M21=""),"",IF(H21=0,0,M21/H21))</f>
        <v/>
      </c>
      <c r="O21" s="4" t="n"/>
      <c r="P21" s="5" t="n"/>
      <c r="Q21" s="14">
        <f>IF(M21="","",IF(M21&gt;0,"Keret túllépve","Kereten belül"))</f>
        <v/>
      </c>
    </row>
    <row r="22">
      <c r="A22" s="4" t="n"/>
      <c r="B22" s="5" t="n"/>
      <c r="C22" s="4" t="n"/>
      <c r="D22" s="4" t="n"/>
      <c r="E22" s="5" t="n"/>
      <c r="F22" s="4" t="n"/>
      <c r="G22" s="28" t="n"/>
      <c r="H22" s="7" t="n"/>
      <c r="I22" s="7" t="n"/>
      <c r="J22" s="8" t="n"/>
      <c r="K22" s="9">
        <f>IF(I22="","",I22*J22)</f>
        <v/>
      </c>
      <c r="L22" s="9">
        <f>IF(I22="","",I22+K22)</f>
        <v/>
      </c>
      <c r="M22" s="9">
        <f>IF(OR(H22="",I22=""),"",I22-H22)</f>
        <v/>
      </c>
      <c r="N22" s="10">
        <f>IF(OR(H22="",M22=""),"",IF(H22=0,0,M22/H22))</f>
        <v/>
      </c>
      <c r="O22" s="4" t="n"/>
      <c r="P22" s="5" t="n"/>
      <c r="Q22" s="11">
        <f>IF(M22="","",IF(M22&gt;0,"Keret túllépve","Kereten belül"))</f>
        <v/>
      </c>
    </row>
    <row r="23">
      <c r="A23" s="4" t="n"/>
      <c r="B23" s="5" t="n"/>
      <c r="C23" s="4" t="n"/>
      <c r="D23" s="4" t="n"/>
      <c r="E23" s="5" t="n"/>
      <c r="F23" s="4" t="n"/>
      <c r="G23" s="28" t="n"/>
      <c r="H23" s="7" t="n"/>
      <c r="I23" s="7" t="n"/>
      <c r="J23" s="8" t="n"/>
      <c r="K23" s="12">
        <f>IF(I23="","",I23*J23)</f>
        <v/>
      </c>
      <c r="L23" s="12">
        <f>IF(I23="","",I23+K23)</f>
        <v/>
      </c>
      <c r="M23" s="12">
        <f>IF(OR(H23="",I23=""),"",I23-H23)</f>
        <v/>
      </c>
      <c r="N23" s="13">
        <f>IF(OR(H23="",M23=""),"",IF(H23=0,0,M23/H23))</f>
        <v/>
      </c>
      <c r="O23" s="4" t="n"/>
      <c r="P23" s="5" t="n"/>
      <c r="Q23" s="14">
        <f>IF(M23="","",IF(M23&gt;0,"Keret túllépve","Kereten belül"))</f>
        <v/>
      </c>
    </row>
    <row r="24">
      <c r="A24" s="4" t="n"/>
      <c r="B24" s="5" t="n"/>
      <c r="C24" s="4" t="n"/>
      <c r="D24" s="4" t="n"/>
      <c r="E24" s="5" t="n"/>
      <c r="F24" s="4" t="n"/>
      <c r="G24" s="28" t="n"/>
      <c r="H24" s="7" t="n"/>
      <c r="I24" s="7" t="n"/>
      <c r="J24" s="8" t="n"/>
      <c r="K24" s="9">
        <f>IF(I24="","",I24*J24)</f>
        <v/>
      </c>
      <c r="L24" s="9">
        <f>IF(I24="","",I24+K24)</f>
        <v/>
      </c>
      <c r="M24" s="9">
        <f>IF(OR(H24="",I24=""),"",I24-H24)</f>
        <v/>
      </c>
      <c r="N24" s="10">
        <f>IF(OR(H24="",M24=""),"",IF(H24=0,0,M24/H24))</f>
        <v/>
      </c>
      <c r="O24" s="4" t="n"/>
      <c r="P24" s="5" t="n"/>
      <c r="Q24" s="11">
        <f>IF(M24="","",IF(M24&gt;0,"Keret túllépve","Kereten belül"))</f>
        <v/>
      </c>
    </row>
    <row r="25">
      <c r="A25" s="4" t="n"/>
      <c r="B25" s="5" t="n"/>
      <c r="C25" s="4" t="n"/>
      <c r="D25" s="4" t="n"/>
      <c r="E25" s="5" t="n"/>
      <c r="F25" s="4" t="n"/>
      <c r="G25" s="28" t="n"/>
      <c r="H25" s="7" t="n"/>
      <c r="I25" s="7" t="n"/>
      <c r="J25" s="8" t="n"/>
      <c r="K25" s="12">
        <f>IF(I25="","",I25*J25)</f>
        <v/>
      </c>
      <c r="L25" s="12">
        <f>IF(I25="","",I25+K25)</f>
        <v/>
      </c>
      <c r="M25" s="12">
        <f>IF(OR(H25="",I25=""),"",I25-H25)</f>
        <v/>
      </c>
      <c r="N25" s="13">
        <f>IF(OR(H25="",M25=""),"",IF(H25=0,0,M25/H25))</f>
        <v/>
      </c>
      <c r="O25" s="4" t="n"/>
      <c r="P25" s="5" t="n"/>
      <c r="Q25" s="14">
        <f>IF(M25="","",IF(M25&gt;0,"Keret túllépve","Kereten belül"))</f>
        <v/>
      </c>
    </row>
    <row r="26">
      <c r="A26" s="4" t="n"/>
      <c r="B26" s="5" t="n"/>
      <c r="C26" s="4" t="n"/>
      <c r="D26" s="4" t="n"/>
      <c r="E26" s="5" t="n"/>
      <c r="F26" s="4" t="n"/>
      <c r="G26" s="28" t="n"/>
      <c r="H26" s="7" t="n"/>
      <c r="I26" s="7" t="n"/>
      <c r="J26" s="8" t="n"/>
      <c r="K26" s="9">
        <f>IF(I26="","",I26*J26)</f>
        <v/>
      </c>
      <c r="L26" s="9">
        <f>IF(I26="","",I26+K26)</f>
        <v/>
      </c>
      <c r="M26" s="9">
        <f>IF(OR(H26="",I26=""),"",I26-H26)</f>
        <v/>
      </c>
      <c r="N26" s="10">
        <f>IF(OR(H26="",M26=""),"",IF(H26=0,0,M26/H26))</f>
        <v/>
      </c>
      <c r="O26" s="4" t="n"/>
      <c r="P26" s="5" t="n"/>
      <c r="Q26" s="11">
        <f>IF(M26="","",IF(M26&gt;0,"Keret túllépve","Kereten belül"))</f>
        <v/>
      </c>
    </row>
    <row r="27">
      <c r="A27" s="4" t="n"/>
      <c r="B27" s="5" t="n"/>
      <c r="C27" s="4" t="n"/>
      <c r="D27" s="4" t="n"/>
      <c r="E27" s="5" t="n"/>
      <c r="F27" s="4" t="n"/>
      <c r="G27" s="28" t="n"/>
      <c r="H27" s="7" t="n"/>
      <c r="I27" s="7" t="n"/>
      <c r="J27" s="8" t="n"/>
      <c r="K27" s="12">
        <f>IF(I27="","",I27*J27)</f>
        <v/>
      </c>
      <c r="L27" s="12">
        <f>IF(I27="","",I27+K27)</f>
        <v/>
      </c>
      <c r="M27" s="12">
        <f>IF(OR(H27="",I27=""),"",I27-H27)</f>
        <v/>
      </c>
      <c r="N27" s="13">
        <f>IF(OR(H27="",M27=""),"",IF(H27=0,0,M27/H27))</f>
        <v/>
      </c>
      <c r="O27" s="4" t="n"/>
      <c r="P27" s="5" t="n"/>
      <c r="Q27" s="14">
        <f>IF(M27="","",IF(M27&gt;0,"Keret túllépve","Kereten belül"))</f>
        <v/>
      </c>
    </row>
    <row r="28">
      <c r="A28" s="4" t="n"/>
      <c r="B28" s="5" t="n"/>
      <c r="C28" s="4" t="n"/>
      <c r="D28" s="4" t="n"/>
      <c r="E28" s="5" t="n"/>
      <c r="F28" s="4" t="n"/>
      <c r="G28" s="28" t="n"/>
      <c r="H28" s="7" t="n"/>
      <c r="I28" s="7" t="n"/>
      <c r="J28" s="8" t="n"/>
      <c r="K28" s="9">
        <f>IF(I28="","",I28*J28)</f>
        <v/>
      </c>
      <c r="L28" s="9">
        <f>IF(I28="","",I28+K28)</f>
        <v/>
      </c>
      <c r="M28" s="9">
        <f>IF(OR(H28="",I28=""),"",I28-H28)</f>
        <v/>
      </c>
      <c r="N28" s="10">
        <f>IF(OR(H28="",M28=""),"",IF(H28=0,0,M28/H28))</f>
        <v/>
      </c>
      <c r="O28" s="4" t="n"/>
      <c r="P28" s="5" t="n"/>
      <c r="Q28" s="11">
        <f>IF(M28="","",IF(M28&gt;0,"Keret túllépve","Kereten belül"))</f>
        <v/>
      </c>
    </row>
    <row r="29">
      <c r="A29" s="4" t="n"/>
      <c r="B29" s="5" t="n"/>
      <c r="C29" s="4" t="n"/>
      <c r="D29" s="4" t="n"/>
      <c r="E29" s="5" t="n"/>
      <c r="F29" s="4" t="n"/>
      <c r="G29" s="28" t="n"/>
      <c r="H29" s="7" t="n"/>
      <c r="I29" s="7" t="n"/>
      <c r="J29" s="8" t="n"/>
      <c r="K29" s="12">
        <f>IF(I29="","",I29*J29)</f>
        <v/>
      </c>
      <c r="L29" s="12">
        <f>IF(I29="","",I29+K29)</f>
        <v/>
      </c>
      <c r="M29" s="12">
        <f>IF(OR(H29="",I29=""),"",I29-H29)</f>
        <v/>
      </c>
      <c r="N29" s="13">
        <f>IF(OR(H29="",M29=""),"",IF(H29=0,0,M29/H29))</f>
        <v/>
      </c>
      <c r="O29" s="4" t="n"/>
      <c r="P29" s="5" t="n"/>
      <c r="Q29" s="14">
        <f>IF(M29="","",IF(M29&gt;0,"Keret túllépve","Kereten belül"))</f>
        <v/>
      </c>
    </row>
    <row r="30">
      <c r="A30" s="4" t="n"/>
      <c r="B30" s="5" t="n"/>
      <c r="C30" s="4" t="n"/>
      <c r="D30" s="4" t="n"/>
      <c r="E30" s="5" t="n"/>
      <c r="F30" s="4" t="n"/>
      <c r="G30" s="28" t="n"/>
      <c r="H30" s="7" t="n"/>
      <c r="I30" s="7" t="n"/>
      <c r="J30" s="8" t="n"/>
      <c r="K30" s="9">
        <f>IF(I30="","",I30*J30)</f>
        <v/>
      </c>
      <c r="L30" s="9">
        <f>IF(I30="","",I30+K30)</f>
        <v/>
      </c>
      <c r="M30" s="9">
        <f>IF(OR(H30="",I30=""),"",I30-H30)</f>
        <v/>
      </c>
      <c r="N30" s="10">
        <f>IF(OR(H30="",M30=""),"",IF(H30=0,0,M30/H30))</f>
        <v/>
      </c>
      <c r="O30" s="4" t="n"/>
      <c r="P30" s="5" t="n"/>
      <c r="Q30" s="11">
        <f>IF(M30="","",IF(M30&gt;0,"Keret túllépve","Kereten belül"))</f>
        <v/>
      </c>
    </row>
    <row r="31">
      <c r="A31" s="4" t="n"/>
      <c r="B31" s="5" t="n"/>
      <c r="C31" s="4" t="n"/>
      <c r="D31" s="4" t="n"/>
      <c r="E31" s="5" t="n"/>
      <c r="F31" s="4" t="n"/>
      <c r="G31" s="28" t="n"/>
      <c r="H31" s="7" t="n"/>
      <c r="I31" s="7" t="n"/>
      <c r="J31" s="8" t="n"/>
      <c r="K31" s="12">
        <f>IF(I31="","",I31*J31)</f>
        <v/>
      </c>
      <c r="L31" s="12">
        <f>IF(I31="","",I31+K31)</f>
        <v/>
      </c>
      <c r="M31" s="12">
        <f>IF(OR(H31="",I31=""),"",I31-H31)</f>
        <v/>
      </c>
      <c r="N31" s="13">
        <f>IF(OR(H31="",M31=""),"",IF(H31=0,0,M31/H31))</f>
        <v/>
      </c>
      <c r="O31" s="4" t="n"/>
      <c r="P31" s="5" t="n"/>
      <c r="Q31" s="14">
        <f>IF(M31="","",IF(M31&gt;0,"Keret túllépve","Kereten belül"))</f>
        <v/>
      </c>
    </row>
    <row r="32">
      <c r="A32" s="4" t="n"/>
      <c r="B32" s="5" t="n"/>
      <c r="C32" s="4" t="n"/>
      <c r="D32" s="4" t="n"/>
      <c r="E32" s="5" t="n"/>
      <c r="F32" s="4" t="n"/>
      <c r="G32" s="28" t="n"/>
      <c r="H32" s="7" t="n"/>
      <c r="I32" s="7" t="n"/>
      <c r="J32" s="8" t="n"/>
      <c r="K32" s="9">
        <f>IF(I32="","",I32*J32)</f>
        <v/>
      </c>
      <c r="L32" s="9">
        <f>IF(I32="","",I32+K32)</f>
        <v/>
      </c>
      <c r="M32" s="9">
        <f>IF(OR(H32="",I32=""),"",I32-H32)</f>
        <v/>
      </c>
      <c r="N32" s="10">
        <f>IF(OR(H32="",M32=""),"",IF(H32=0,0,M32/H32))</f>
        <v/>
      </c>
      <c r="O32" s="4" t="n"/>
      <c r="P32" s="5" t="n"/>
      <c r="Q32" s="11">
        <f>IF(M32="","",IF(M32&gt;0,"Keret túllépve","Kereten belül"))</f>
        <v/>
      </c>
    </row>
    <row r="33">
      <c r="A33" s="4" t="n"/>
      <c r="B33" s="5" t="n"/>
      <c r="C33" s="4" t="n"/>
      <c r="D33" s="4" t="n"/>
      <c r="E33" s="5" t="n"/>
      <c r="F33" s="4" t="n"/>
      <c r="G33" s="28" t="n"/>
      <c r="H33" s="7" t="n"/>
      <c r="I33" s="7" t="n"/>
      <c r="J33" s="8" t="n"/>
      <c r="K33" s="12">
        <f>IF(I33="","",I33*J33)</f>
        <v/>
      </c>
      <c r="L33" s="12">
        <f>IF(I33="","",I33+K33)</f>
        <v/>
      </c>
      <c r="M33" s="12">
        <f>IF(OR(H33="",I33=""),"",I33-H33)</f>
        <v/>
      </c>
      <c r="N33" s="13">
        <f>IF(OR(H33="",M33=""),"",IF(H33=0,0,M33/H33))</f>
        <v/>
      </c>
      <c r="O33" s="4" t="n"/>
      <c r="P33" s="5" t="n"/>
      <c r="Q33" s="14">
        <f>IF(M33="","",IF(M33&gt;0,"Keret túllépve","Kereten belül"))</f>
        <v/>
      </c>
    </row>
    <row r="34">
      <c r="A34" s="4" t="n"/>
      <c r="B34" s="5" t="n"/>
      <c r="C34" s="4" t="n"/>
      <c r="D34" s="4" t="n"/>
      <c r="E34" s="5" t="n"/>
      <c r="F34" s="4" t="n"/>
      <c r="G34" s="28" t="n"/>
      <c r="H34" s="7" t="n"/>
      <c r="I34" s="7" t="n"/>
      <c r="J34" s="8" t="n"/>
      <c r="K34" s="9">
        <f>IF(I34="","",I34*J34)</f>
        <v/>
      </c>
      <c r="L34" s="9">
        <f>IF(I34="","",I34+K34)</f>
        <v/>
      </c>
      <c r="M34" s="9">
        <f>IF(OR(H34="",I34=""),"",I34-H34)</f>
        <v/>
      </c>
      <c r="N34" s="10">
        <f>IF(OR(H34="",M34=""),"",IF(H34=0,0,M34/H34))</f>
        <v/>
      </c>
      <c r="O34" s="4" t="n"/>
      <c r="P34" s="5" t="n"/>
      <c r="Q34" s="11">
        <f>IF(M34="","",IF(M34&gt;0,"Keret túllépve","Kereten belül"))</f>
        <v/>
      </c>
    </row>
    <row r="35">
      <c r="A35" s="4" t="n"/>
      <c r="B35" s="5" t="n"/>
      <c r="C35" s="4" t="n"/>
      <c r="D35" s="4" t="n"/>
      <c r="E35" s="5" t="n"/>
      <c r="F35" s="4" t="n"/>
      <c r="G35" s="28" t="n"/>
      <c r="H35" s="7" t="n"/>
      <c r="I35" s="7" t="n"/>
      <c r="J35" s="8" t="n"/>
      <c r="K35" s="12">
        <f>IF(I35="","",I35*J35)</f>
        <v/>
      </c>
      <c r="L35" s="12">
        <f>IF(I35="","",I35+K35)</f>
        <v/>
      </c>
      <c r="M35" s="12">
        <f>IF(OR(H35="",I35=""),"",I35-H35)</f>
        <v/>
      </c>
      <c r="N35" s="13">
        <f>IF(OR(H35="",M35=""),"",IF(H35=0,0,M35/H35))</f>
        <v/>
      </c>
      <c r="O35" s="4" t="n"/>
      <c r="P35" s="5" t="n"/>
      <c r="Q35" s="14">
        <f>IF(M35="","",IF(M35&gt;0,"Keret túllépve","Kereten belül"))</f>
        <v/>
      </c>
    </row>
    <row r="36">
      <c r="A36" s="4" t="n"/>
      <c r="B36" s="5" t="n"/>
      <c r="C36" s="4" t="n"/>
      <c r="D36" s="4" t="n"/>
      <c r="E36" s="5" t="n"/>
      <c r="F36" s="4" t="n"/>
      <c r="G36" s="28" t="n"/>
      <c r="H36" s="7" t="n"/>
      <c r="I36" s="7" t="n"/>
      <c r="J36" s="8" t="n"/>
      <c r="K36" s="9">
        <f>IF(I36="","",I36*J36)</f>
        <v/>
      </c>
      <c r="L36" s="9">
        <f>IF(I36="","",I36+K36)</f>
        <v/>
      </c>
      <c r="M36" s="9">
        <f>IF(OR(H36="",I36=""),"",I36-H36)</f>
        <v/>
      </c>
      <c r="N36" s="10">
        <f>IF(OR(H36="",M36=""),"",IF(H36=0,0,M36/H36))</f>
        <v/>
      </c>
      <c r="O36" s="4" t="n"/>
      <c r="P36" s="5" t="n"/>
      <c r="Q36" s="11">
        <f>IF(M36="","",IF(M36&gt;0,"Keret túllépve","Kereten belül"))</f>
        <v/>
      </c>
    </row>
    <row r="37">
      <c r="A37" s="4" t="n"/>
      <c r="B37" s="5" t="n"/>
      <c r="C37" s="4" t="n"/>
      <c r="D37" s="4" t="n"/>
      <c r="E37" s="5" t="n"/>
      <c r="F37" s="4" t="n"/>
      <c r="G37" s="28" t="n"/>
      <c r="H37" s="7" t="n"/>
      <c r="I37" s="7" t="n"/>
      <c r="J37" s="8" t="n"/>
      <c r="K37" s="12">
        <f>IF(I37="","",I37*J37)</f>
        <v/>
      </c>
      <c r="L37" s="12">
        <f>IF(I37="","",I37+K37)</f>
        <v/>
      </c>
      <c r="M37" s="12">
        <f>IF(OR(H37="",I37=""),"",I37-H37)</f>
        <v/>
      </c>
      <c r="N37" s="13">
        <f>IF(OR(H37="",M37=""),"",IF(H37=0,0,M37/H37))</f>
        <v/>
      </c>
      <c r="O37" s="4" t="n"/>
      <c r="P37" s="5" t="n"/>
      <c r="Q37" s="14">
        <f>IF(M37="","",IF(M37&gt;0,"Keret túllépve","Kereten belül"))</f>
        <v/>
      </c>
    </row>
    <row r="38">
      <c r="A38" s="4" t="n"/>
      <c r="B38" s="5" t="n"/>
      <c r="C38" s="4" t="n"/>
      <c r="D38" s="4" t="n"/>
      <c r="E38" s="5" t="n"/>
      <c r="F38" s="4" t="n"/>
      <c r="G38" s="28" t="n"/>
      <c r="H38" s="7" t="n"/>
      <c r="I38" s="7" t="n"/>
      <c r="J38" s="8" t="n"/>
      <c r="K38" s="9">
        <f>IF(I38="","",I38*J38)</f>
        <v/>
      </c>
      <c r="L38" s="9">
        <f>IF(I38="","",I38+K38)</f>
        <v/>
      </c>
      <c r="M38" s="9">
        <f>IF(OR(H38="",I38=""),"",I38-H38)</f>
        <v/>
      </c>
      <c r="N38" s="10">
        <f>IF(OR(H38="",M38=""),"",IF(H38=0,0,M38/H38))</f>
        <v/>
      </c>
      <c r="O38" s="4" t="n"/>
      <c r="P38" s="5" t="n"/>
      <c r="Q38" s="11">
        <f>IF(M38="","",IF(M38&gt;0,"Keret túllépve","Kereten belül"))</f>
        <v/>
      </c>
    </row>
    <row r="39">
      <c r="A39" s="4" t="n"/>
      <c r="B39" s="5" t="n"/>
      <c r="C39" s="4" t="n"/>
      <c r="D39" s="4" t="n"/>
      <c r="E39" s="5" t="n"/>
      <c r="F39" s="4" t="n"/>
      <c r="G39" s="28" t="n"/>
      <c r="H39" s="7" t="n"/>
      <c r="I39" s="7" t="n"/>
      <c r="J39" s="8" t="n"/>
      <c r="K39" s="12">
        <f>IF(I39="","",I39*J39)</f>
        <v/>
      </c>
      <c r="L39" s="12">
        <f>IF(I39="","",I39+K39)</f>
        <v/>
      </c>
      <c r="M39" s="12">
        <f>IF(OR(H39="",I39=""),"",I39-H39)</f>
        <v/>
      </c>
      <c r="N39" s="13">
        <f>IF(OR(H39="",M39=""),"",IF(H39=0,0,M39/H39))</f>
        <v/>
      </c>
      <c r="O39" s="4" t="n"/>
      <c r="P39" s="5" t="n"/>
      <c r="Q39" s="14">
        <f>IF(M39="","",IF(M39&gt;0,"Keret túllépve","Kereten belül"))</f>
        <v/>
      </c>
    </row>
    <row r="40">
      <c r="A40" s="4" t="n"/>
      <c r="B40" s="5" t="n"/>
      <c r="C40" s="4" t="n"/>
      <c r="D40" s="4" t="n"/>
      <c r="E40" s="5" t="n"/>
      <c r="F40" s="4" t="n"/>
      <c r="G40" s="28" t="n"/>
      <c r="H40" s="7" t="n"/>
      <c r="I40" s="7" t="n"/>
      <c r="J40" s="8" t="n"/>
      <c r="K40" s="9">
        <f>IF(I40="","",I40*J40)</f>
        <v/>
      </c>
      <c r="L40" s="9">
        <f>IF(I40="","",I40+K40)</f>
        <v/>
      </c>
      <c r="M40" s="9">
        <f>IF(OR(H40="",I40=""),"",I40-H40)</f>
        <v/>
      </c>
      <c r="N40" s="10">
        <f>IF(OR(H40="",M40=""),"",IF(H40=0,0,M40/H40))</f>
        <v/>
      </c>
      <c r="O40" s="4" t="n"/>
      <c r="P40" s="5" t="n"/>
      <c r="Q40" s="11">
        <f>IF(M40="","",IF(M40&gt;0,"Keret túllépve","Kereten belül"))</f>
        <v/>
      </c>
    </row>
    <row r="41">
      <c r="A41" s="4" t="n"/>
      <c r="B41" s="5" t="n"/>
      <c r="C41" s="4" t="n"/>
      <c r="D41" s="4" t="n"/>
      <c r="E41" s="5" t="n"/>
      <c r="F41" s="4" t="n"/>
      <c r="G41" s="28" t="n"/>
      <c r="H41" s="7" t="n"/>
      <c r="I41" s="7" t="n"/>
      <c r="J41" s="8" t="n"/>
      <c r="K41" s="12">
        <f>IF(I41="","",I41*J41)</f>
        <v/>
      </c>
      <c r="L41" s="12">
        <f>IF(I41="","",I41+K41)</f>
        <v/>
      </c>
      <c r="M41" s="12">
        <f>IF(OR(H41="",I41=""),"",I41-H41)</f>
        <v/>
      </c>
      <c r="N41" s="13">
        <f>IF(OR(H41="",M41=""),"",IF(H41=0,0,M41/H41))</f>
        <v/>
      </c>
      <c r="O41" s="4" t="n"/>
      <c r="P41" s="5" t="n"/>
      <c r="Q41" s="14">
        <f>IF(M41="","",IF(M41&gt;0,"Keret túllépve","Kereten belül"))</f>
        <v/>
      </c>
    </row>
    <row r="42">
      <c r="A42" s="4" t="n"/>
      <c r="B42" s="5" t="n"/>
      <c r="C42" s="4" t="n"/>
      <c r="D42" s="4" t="n"/>
      <c r="E42" s="5" t="n"/>
      <c r="F42" s="4" t="n"/>
      <c r="G42" s="28" t="n"/>
      <c r="H42" s="7" t="n"/>
      <c r="I42" s="7" t="n"/>
      <c r="J42" s="8" t="n"/>
      <c r="K42" s="9">
        <f>IF(I42="","",I42*J42)</f>
        <v/>
      </c>
      <c r="L42" s="9">
        <f>IF(I42="","",I42+K42)</f>
        <v/>
      </c>
      <c r="M42" s="9">
        <f>IF(OR(H42="",I42=""),"",I42-H42)</f>
        <v/>
      </c>
      <c r="N42" s="10">
        <f>IF(OR(H42="",M42=""),"",IF(H42=0,0,M42/H42))</f>
        <v/>
      </c>
      <c r="O42" s="4" t="n"/>
      <c r="P42" s="5" t="n"/>
      <c r="Q42" s="11">
        <f>IF(M42="","",IF(M42&gt;0,"Keret túllépve","Kereten belül"))</f>
        <v/>
      </c>
    </row>
    <row r="43">
      <c r="A43" s="4" t="n"/>
      <c r="B43" s="5" t="n"/>
      <c r="C43" s="4" t="n"/>
      <c r="D43" s="4" t="n"/>
      <c r="E43" s="5" t="n"/>
      <c r="F43" s="4" t="n"/>
      <c r="G43" s="28" t="n"/>
      <c r="H43" s="7" t="n"/>
      <c r="I43" s="7" t="n"/>
      <c r="J43" s="8" t="n"/>
      <c r="K43" s="12">
        <f>IF(I43="","",I43*J43)</f>
        <v/>
      </c>
      <c r="L43" s="12">
        <f>IF(I43="","",I43+K43)</f>
        <v/>
      </c>
      <c r="M43" s="12">
        <f>IF(OR(H43="",I43=""),"",I43-H43)</f>
        <v/>
      </c>
      <c r="N43" s="13">
        <f>IF(OR(H43="",M43=""),"",IF(H43=0,0,M43/H43))</f>
        <v/>
      </c>
      <c r="O43" s="4" t="n"/>
      <c r="P43" s="5" t="n"/>
      <c r="Q43" s="14">
        <f>IF(M43="","",IF(M43&gt;0,"Keret túllépve","Kereten belül"))</f>
        <v/>
      </c>
    </row>
    <row r="44">
      <c r="A44" s="4" t="n"/>
      <c r="B44" s="5" t="n"/>
      <c r="C44" s="4" t="n"/>
      <c r="D44" s="4" t="n"/>
      <c r="E44" s="5" t="n"/>
      <c r="F44" s="4" t="n"/>
      <c r="G44" s="28" t="n"/>
      <c r="H44" s="7" t="n"/>
      <c r="I44" s="7" t="n"/>
      <c r="J44" s="8" t="n"/>
      <c r="K44" s="9">
        <f>IF(I44="","",I44*J44)</f>
        <v/>
      </c>
      <c r="L44" s="9">
        <f>IF(I44="","",I44+K44)</f>
        <v/>
      </c>
      <c r="M44" s="9">
        <f>IF(OR(H44="",I44=""),"",I44-H44)</f>
        <v/>
      </c>
      <c r="N44" s="10">
        <f>IF(OR(H44="",M44=""),"",IF(H44=0,0,M44/H44))</f>
        <v/>
      </c>
      <c r="O44" s="4" t="n"/>
      <c r="P44" s="5" t="n"/>
      <c r="Q44" s="11">
        <f>IF(M44="","",IF(M44&gt;0,"Keret túllépve","Kereten belül"))</f>
        <v/>
      </c>
    </row>
    <row r="45">
      <c r="A45" s="4" t="n"/>
      <c r="B45" s="5" t="n"/>
      <c r="C45" s="4" t="n"/>
      <c r="D45" s="4" t="n"/>
      <c r="E45" s="5" t="n"/>
      <c r="F45" s="4" t="n"/>
      <c r="G45" s="28" t="n"/>
      <c r="H45" s="7" t="n"/>
      <c r="I45" s="7" t="n"/>
      <c r="J45" s="8" t="n"/>
      <c r="K45" s="12">
        <f>IF(I45="","",I45*J45)</f>
        <v/>
      </c>
      <c r="L45" s="12">
        <f>IF(I45="","",I45+K45)</f>
        <v/>
      </c>
      <c r="M45" s="12">
        <f>IF(OR(H45="",I45=""),"",I45-H45)</f>
        <v/>
      </c>
      <c r="N45" s="13">
        <f>IF(OR(H45="",M45=""),"",IF(H45=0,0,M45/H45))</f>
        <v/>
      </c>
      <c r="O45" s="4" t="n"/>
      <c r="P45" s="5" t="n"/>
      <c r="Q45" s="14">
        <f>IF(M45="","",IF(M45&gt;0,"Keret túllépve","Kereten belül"))</f>
        <v/>
      </c>
    </row>
    <row r="46">
      <c r="A46" s="4" t="n"/>
      <c r="B46" s="5" t="n"/>
      <c r="C46" s="4" t="n"/>
      <c r="D46" s="4" t="n"/>
      <c r="E46" s="5" t="n"/>
      <c r="F46" s="4" t="n"/>
      <c r="G46" s="28" t="n"/>
      <c r="H46" s="7" t="n"/>
      <c r="I46" s="7" t="n"/>
      <c r="J46" s="8" t="n"/>
      <c r="K46" s="9">
        <f>IF(I46="","",I46*J46)</f>
        <v/>
      </c>
      <c r="L46" s="9">
        <f>IF(I46="","",I46+K46)</f>
        <v/>
      </c>
      <c r="M46" s="9">
        <f>IF(OR(H46="",I46=""),"",I46-H46)</f>
        <v/>
      </c>
      <c r="N46" s="10">
        <f>IF(OR(H46="",M46=""),"",IF(H46=0,0,M46/H46))</f>
        <v/>
      </c>
      <c r="O46" s="4" t="n"/>
      <c r="P46" s="5" t="n"/>
      <c r="Q46" s="11">
        <f>IF(M46="","",IF(M46&gt;0,"Keret túllépve","Kereten belül"))</f>
        <v/>
      </c>
    </row>
    <row r="47">
      <c r="A47" s="4" t="n"/>
      <c r="B47" s="5" t="n"/>
      <c r="C47" s="4" t="n"/>
      <c r="D47" s="4" t="n"/>
      <c r="E47" s="5" t="n"/>
      <c r="F47" s="4" t="n"/>
      <c r="G47" s="28" t="n"/>
      <c r="H47" s="7" t="n"/>
      <c r="I47" s="7" t="n"/>
      <c r="J47" s="8" t="n"/>
      <c r="K47" s="12">
        <f>IF(I47="","",I47*J47)</f>
        <v/>
      </c>
      <c r="L47" s="12">
        <f>IF(I47="","",I47+K47)</f>
        <v/>
      </c>
      <c r="M47" s="12">
        <f>IF(OR(H47="",I47=""),"",I47-H47)</f>
        <v/>
      </c>
      <c r="N47" s="13">
        <f>IF(OR(H47="",M47=""),"",IF(H47=0,0,M47/H47))</f>
        <v/>
      </c>
      <c r="O47" s="4" t="n"/>
      <c r="P47" s="5" t="n"/>
      <c r="Q47" s="14">
        <f>IF(M47="","",IF(M47&gt;0,"Keret túllépve","Kereten belül"))</f>
        <v/>
      </c>
    </row>
    <row r="48">
      <c r="A48" s="4" t="n"/>
      <c r="B48" s="5" t="n"/>
      <c r="C48" s="4" t="n"/>
      <c r="D48" s="4" t="n"/>
      <c r="E48" s="5" t="n"/>
      <c r="F48" s="4" t="n"/>
      <c r="G48" s="28" t="n"/>
      <c r="H48" s="7" t="n"/>
      <c r="I48" s="7" t="n"/>
      <c r="J48" s="8" t="n"/>
      <c r="K48" s="9">
        <f>IF(I48="","",I48*J48)</f>
        <v/>
      </c>
      <c r="L48" s="9">
        <f>IF(I48="","",I48+K48)</f>
        <v/>
      </c>
      <c r="M48" s="9">
        <f>IF(OR(H48="",I48=""),"",I48-H48)</f>
        <v/>
      </c>
      <c r="N48" s="10">
        <f>IF(OR(H48="",M48=""),"",IF(H48=0,0,M48/H48))</f>
        <v/>
      </c>
      <c r="O48" s="4" t="n"/>
      <c r="P48" s="5" t="n"/>
      <c r="Q48" s="11">
        <f>IF(M48="","",IF(M48&gt;0,"Keret túllépve","Kereten belül"))</f>
        <v/>
      </c>
    </row>
    <row r="49">
      <c r="A49" s="4" t="n"/>
      <c r="B49" s="5" t="n"/>
      <c r="C49" s="4" t="n"/>
      <c r="D49" s="4" t="n"/>
      <c r="E49" s="5" t="n"/>
      <c r="F49" s="4" t="n"/>
      <c r="G49" s="28" t="n"/>
      <c r="H49" s="7" t="n"/>
      <c r="I49" s="7" t="n"/>
      <c r="J49" s="8" t="n"/>
      <c r="K49" s="12">
        <f>IF(I49="","",I49*J49)</f>
        <v/>
      </c>
      <c r="L49" s="12">
        <f>IF(I49="","",I49+K49)</f>
        <v/>
      </c>
      <c r="M49" s="12">
        <f>IF(OR(H49="",I49=""),"",I49-H49)</f>
        <v/>
      </c>
      <c r="N49" s="13">
        <f>IF(OR(H49="",M49=""),"",IF(H49=0,0,M49/H49))</f>
        <v/>
      </c>
      <c r="O49" s="4" t="n"/>
      <c r="P49" s="5" t="n"/>
      <c r="Q49" s="14">
        <f>IF(M49="","",IF(M49&gt;0,"Keret túllépve","Kereten belül"))</f>
        <v/>
      </c>
    </row>
    <row r="50">
      <c r="A50" s="4" t="n"/>
      <c r="B50" s="5" t="n"/>
      <c r="C50" s="4" t="n"/>
      <c r="D50" s="4" t="n"/>
      <c r="E50" s="5" t="n"/>
      <c r="F50" s="4" t="n"/>
      <c r="G50" s="28" t="n"/>
      <c r="H50" s="7" t="n"/>
      <c r="I50" s="7" t="n"/>
      <c r="J50" s="8" t="n"/>
      <c r="K50" s="9">
        <f>IF(I50="","",I50*J50)</f>
        <v/>
      </c>
      <c r="L50" s="9">
        <f>IF(I50="","",I50+K50)</f>
        <v/>
      </c>
      <c r="M50" s="9">
        <f>IF(OR(H50="",I50=""),"",I50-H50)</f>
        <v/>
      </c>
      <c r="N50" s="10">
        <f>IF(OR(H50="",M50=""),"",IF(H50=0,0,M50/H50))</f>
        <v/>
      </c>
      <c r="O50" s="4" t="n"/>
      <c r="P50" s="5" t="n"/>
      <c r="Q50" s="11">
        <f>IF(M50="","",IF(M50&gt;0,"Keret túllépve","Kereten belül"))</f>
        <v/>
      </c>
    </row>
    <row r="51">
      <c r="A51" s="4" t="n"/>
      <c r="B51" s="5" t="n"/>
      <c r="C51" s="4" t="n"/>
      <c r="D51" s="4" t="n"/>
      <c r="E51" s="5" t="n"/>
      <c r="F51" s="4" t="n"/>
      <c r="G51" s="28" t="n"/>
      <c r="H51" s="7" t="n"/>
      <c r="I51" s="7" t="n"/>
      <c r="J51" s="8" t="n"/>
      <c r="K51" s="12">
        <f>IF(I51="","",I51*J51)</f>
        <v/>
      </c>
      <c r="L51" s="12">
        <f>IF(I51="","",I51+K51)</f>
        <v/>
      </c>
      <c r="M51" s="12">
        <f>IF(OR(H51="",I51=""),"",I51-H51)</f>
        <v/>
      </c>
      <c r="N51" s="13">
        <f>IF(OR(H51="",M51=""),"",IF(H51=0,0,M51/H51))</f>
        <v/>
      </c>
      <c r="O51" s="4" t="n"/>
      <c r="P51" s="5" t="n"/>
      <c r="Q51" s="14">
        <f>IF(M51="","",IF(M51&gt;0,"Keret túllépve","Kereten belül"))</f>
        <v/>
      </c>
    </row>
    <row r="52">
      <c r="A52" s="4" t="n"/>
      <c r="B52" s="5" t="n"/>
      <c r="C52" s="4" t="n"/>
      <c r="D52" s="4" t="n"/>
      <c r="E52" s="5" t="n"/>
      <c r="F52" s="4" t="n"/>
      <c r="G52" s="28" t="n"/>
      <c r="H52" s="7" t="n"/>
      <c r="I52" s="7" t="n"/>
      <c r="J52" s="8" t="n"/>
      <c r="K52" s="9">
        <f>IF(I52="","",I52*J52)</f>
        <v/>
      </c>
      <c r="L52" s="9">
        <f>IF(I52="","",I52+K52)</f>
        <v/>
      </c>
      <c r="M52" s="9">
        <f>IF(OR(H52="",I52=""),"",I52-H52)</f>
        <v/>
      </c>
      <c r="N52" s="10">
        <f>IF(OR(H52="",M52=""),"",IF(H52=0,0,M52/H52))</f>
        <v/>
      </c>
      <c r="O52" s="4" t="n"/>
      <c r="P52" s="5" t="n"/>
      <c r="Q52" s="11">
        <f>IF(M52="","",IF(M52&gt;0,"Keret túllépve","Kereten belül"))</f>
        <v/>
      </c>
    </row>
    <row r="53">
      <c r="A53" s="4" t="n"/>
      <c r="B53" s="5" t="n"/>
      <c r="C53" s="4" t="n"/>
      <c r="D53" s="4" t="n"/>
      <c r="E53" s="5" t="n"/>
      <c r="F53" s="4" t="n"/>
      <c r="G53" s="28" t="n"/>
      <c r="H53" s="7" t="n"/>
      <c r="I53" s="7" t="n"/>
      <c r="J53" s="8" t="n"/>
      <c r="K53" s="12">
        <f>IF(I53="","",I53*J53)</f>
        <v/>
      </c>
      <c r="L53" s="12">
        <f>IF(I53="","",I53+K53)</f>
        <v/>
      </c>
      <c r="M53" s="12">
        <f>IF(OR(H53="",I53=""),"",I53-H53)</f>
        <v/>
      </c>
      <c r="N53" s="13">
        <f>IF(OR(H53="",M53=""),"",IF(H53=0,0,M53/H53))</f>
        <v/>
      </c>
      <c r="O53" s="4" t="n"/>
      <c r="P53" s="5" t="n"/>
      <c r="Q53" s="14">
        <f>IF(M53="","",IF(M53&gt;0,"Keret túllépve","Kereten belül"))</f>
        <v/>
      </c>
    </row>
    <row r="54">
      <c r="A54" s="4" t="n"/>
      <c r="B54" s="5" t="n"/>
      <c r="C54" s="4" t="n"/>
      <c r="D54" s="4" t="n"/>
      <c r="E54" s="5" t="n"/>
      <c r="F54" s="4" t="n"/>
      <c r="G54" s="28" t="n"/>
      <c r="H54" s="7" t="n"/>
      <c r="I54" s="7" t="n"/>
      <c r="J54" s="8" t="n"/>
      <c r="K54" s="9">
        <f>IF(I54="","",I54*J54)</f>
        <v/>
      </c>
      <c r="L54" s="9">
        <f>IF(I54="","",I54+K54)</f>
        <v/>
      </c>
      <c r="M54" s="9">
        <f>IF(OR(H54="",I54=""),"",I54-H54)</f>
        <v/>
      </c>
      <c r="N54" s="10">
        <f>IF(OR(H54="",M54=""),"",IF(H54=0,0,M54/H54))</f>
        <v/>
      </c>
      <c r="O54" s="4" t="n"/>
      <c r="P54" s="5" t="n"/>
      <c r="Q54" s="11">
        <f>IF(M54="","",IF(M54&gt;0,"Keret túllépve","Kereten belül"))</f>
        <v/>
      </c>
    </row>
    <row r="55">
      <c r="A55" s="4" t="n"/>
      <c r="B55" s="5" t="n"/>
      <c r="C55" s="4" t="n"/>
      <c r="D55" s="4" t="n"/>
      <c r="E55" s="5" t="n"/>
      <c r="F55" s="4" t="n"/>
      <c r="G55" s="28" t="n"/>
      <c r="H55" s="7" t="n"/>
      <c r="I55" s="7" t="n"/>
      <c r="J55" s="8" t="n"/>
      <c r="K55" s="12">
        <f>IF(I55="","",I55*J55)</f>
        <v/>
      </c>
      <c r="L55" s="12">
        <f>IF(I55="","",I55+K55)</f>
        <v/>
      </c>
      <c r="M55" s="12">
        <f>IF(OR(H55="",I55=""),"",I55-H55)</f>
        <v/>
      </c>
      <c r="N55" s="13">
        <f>IF(OR(H55="",M55=""),"",IF(H55=0,0,M55/H55))</f>
        <v/>
      </c>
      <c r="O55" s="4" t="n"/>
      <c r="P55" s="5" t="n"/>
      <c r="Q55" s="14">
        <f>IF(M55="","",IF(M55&gt;0,"Keret túllépve","Kereten belül"))</f>
        <v/>
      </c>
    </row>
    <row r="56">
      <c r="A56" s="4" t="n"/>
      <c r="B56" s="5" t="n"/>
      <c r="C56" s="4" t="n"/>
      <c r="D56" s="4" t="n"/>
      <c r="E56" s="5" t="n"/>
      <c r="F56" s="4" t="n"/>
      <c r="G56" s="28" t="n"/>
      <c r="H56" s="7" t="n"/>
      <c r="I56" s="7" t="n"/>
      <c r="J56" s="8" t="n"/>
      <c r="K56" s="9">
        <f>IF(I56="","",I56*J56)</f>
        <v/>
      </c>
      <c r="L56" s="9">
        <f>IF(I56="","",I56+K56)</f>
        <v/>
      </c>
      <c r="M56" s="9">
        <f>IF(OR(H56="",I56=""),"",I56-H56)</f>
        <v/>
      </c>
      <c r="N56" s="10">
        <f>IF(OR(H56="",M56=""),"",IF(H56=0,0,M56/H56))</f>
        <v/>
      </c>
      <c r="O56" s="4" t="n"/>
      <c r="P56" s="5" t="n"/>
      <c r="Q56" s="11">
        <f>IF(M56="","",IF(M56&gt;0,"Keret túllépve","Kereten belül"))</f>
        <v/>
      </c>
    </row>
    <row r="57">
      <c r="A57" s="4" t="n"/>
      <c r="B57" s="5" t="n"/>
      <c r="C57" s="4" t="n"/>
      <c r="D57" s="4" t="n"/>
      <c r="E57" s="5" t="n"/>
      <c r="F57" s="4" t="n"/>
      <c r="G57" s="28" t="n"/>
      <c r="H57" s="7" t="n"/>
      <c r="I57" s="7" t="n"/>
      <c r="J57" s="8" t="n"/>
      <c r="K57" s="12">
        <f>IF(I57="","",I57*J57)</f>
        <v/>
      </c>
      <c r="L57" s="12">
        <f>IF(I57="","",I57+K57)</f>
        <v/>
      </c>
      <c r="M57" s="12">
        <f>IF(OR(H57="",I57=""),"",I57-H57)</f>
        <v/>
      </c>
      <c r="N57" s="13">
        <f>IF(OR(H57="",M57=""),"",IF(H57=0,0,M57/H57))</f>
        <v/>
      </c>
      <c r="O57" s="4" t="n"/>
      <c r="P57" s="5" t="n"/>
      <c r="Q57" s="14">
        <f>IF(M57="","",IF(M57&gt;0,"Keret túllépve","Kereten belül"))</f>
        <v/>
      </c>
    </row>
    <row r="58">
      <c r="A58" s="4" t="n"/>
      <c r="B58" s="5" t="n"/>
      <c r="C58" s="4" t="n"/>
      <c r="D58" s="4" t="n"/>
      <c r="E58" s="5" t="n"/>
      <c r="F58" s="4" t="n"/>
      <c r="G58" s="28" t="n"/>
      <c r="H58" s="7" t="n"/>
      <c r="I58" s="7" t="n"/>
      <c r="J58" s="8" t="n"/>
      <c r="K58" s="9">
        <f>IF(I58="","",I58*J58)</f>
        <v/>
      </c>
      <c r="L58" s="9">
        <f>IF(I58="","",I58+K58)</f>
        <v/>
      </c>
      <c r="M58" s="9">
        <f>IF(OR(H58="",I58=""),"",I58-H58)</f>
        <v/>
      </c>
      <c r="N58" s="10">
        <f>IF(OR(H58="",M58=""),"",IF(H58=0,0,M58/H58))</f>
        <v/>
      </c>
      <c r="O58" s="4" t="n"/>
      <c r="P58" s="5" t="n"/>
      <c r="Q58" s="11">
        <f>IF(M58="","",IF(M58&gt;0,"Keret túllépve","Kereten belül"))</f>
        <v/>
      </c>
    </row>
    <row r="59">
      <c r="A59" s="4" t="n"/>
      <c r="B59" s="5" t="n"/>
      <c r="C59" s="4" t="n"/>
      <c r="D59" s="4" t="n"/>
      <c r="E59" s="5" t="n"/>
      <c r="F59" s="4" t="n"/>
      <c r="G59" s="28" t="n"/>
      <c r="H59" s="7" t="n"/>
      <c r="I59" s="7" t="n"/>
      <c r="J59" s="8" t="n"/>
      <c r="K59" s="12">
        <f>IF(I59="","",I59*J59)</f>
        <v/>
      </c>
      <c r="L59" s="12">
        <f>IF(I59="","",I59+K59)</f>
        <v/>
      </c>
      <c r="M59" s="12">
        <f>IF(OR(H59="",I59=""),"",I59-H59)</f>
        <v/>
      </c>
      <c r="N59" s="13">
        <f>IF(OR(H59="",M59=""),"",IF(H59=0,0,M59/H59))</f>
        <v/>
      </c>
      <c r="O59" s="4" t="n"/>
      <c r="P59" s="5" t="n"/>
      <c r="Q59" s="14">
        <f>IF(M59="","",IF(M59&gt;0,"Keret túllépve","Kereten belül"))</f>
        <v/>
      </c>
    </row>
    <row r="60">
      <c r="A60" s="4" t="n"/>
      <c r="B60" s="5" t="n"/>
      <c r="C60" s="4" t="n"/>
      <c r="D60" s="4" t="n"/>
      <c r="E60" s="5" t="n"/>
      <c r="F60" s="4" t="n"/>
      <c r="G60" s="28" t="n"/>
      <c r="H60" s="7" t="n"/>
      <c r="I60" s="7" t="n"/>
      <c r="J60" s="8" t="n"/>
      <c r="K60" s="9">
        <f>IF(I60="","",I60*J60)</f>
        <v/>
      </c>
      <c r="L60" s="9">
        <f>IF(I60="","",I60+K60)</f>
        <v/>
      </c>
      <c r="M60" s="9">
        <f>IF(OR(H60="",I60=""),"",I60-H60)</f>
        <v/>
      </c>
      <c r="N60" s="10">
        <f>IF(OR(H60="",M60=""),"",IF(H60=0,0,M60/H60))</f>
        <v/>
      </c>
      <c r="O60" s="4" t="n"/>
      <c r="P60" s="5" t="n"/>
      <c r="Q60" s="11">
        <f>IF(M60="","",IF(M60&gt;0,"Keret túllépve","Kereten belül"))</f>
        <v/>
      </c>
    </row>
    <row r="61">
      <c r="A61" s="4" t="n"/>
      <c r="B61" s="5" t="n"/>
      <c r="C61" s="4" t="n"/>
      <c r="D61" s="4" t="n"/>
      <c r="E61" s="5" t="n"/>
      <c r="F61" s="4" t="n"/>
      <c r="G61" s="28" t="n"/>
      <c r="H61" s="7" t="n"/>
      <c r="I61" s="7" t="n"/>
      <c r="J61" s="8" t="n"/>
      <c r="K61" s="12">
        <f>IF(I61="","",I61*J61)</f>
        <v/>
      </c>
      <c r="L61" s="12">
        <f>IF(I61="","",I61+K61)</f>
        <v/>
      </c>
      <c r="M61" s="12">
        <f>IF(OR(H61="",I61=""),"",I61-H61)</f>
        <v/>
      </c>
      <c r="N61" s="13">
        <f>IF(OR(H61="",M61=""),"",IF(H61=0,0,M61/H61))</f>
        <v/>
      </c>
      <c r="O61" s="4" t="n"/>
      <c r="P61" s="5" t="n"/>
      <c r="Q61" s="14">
        <f>IF(M61="","",IF(M61&gt;0,"Keret túllépve","Kereten belül"))</f>
        <v/>
      </c>
    </row>
    <row r="62">
      <c r="A62" s="4" t="n"/>
      <c r="B62" s="5" t="n"/>
      <c r="C62" s="4" t="n"/>
      <c r="D62" s="4" t="n"/>
      <c r="E62" s="5" t="n"/>
      <c r="F62" s="4" t="n"/>
      <c r="G62" s="28" t="n"/>
      <c r="H62" s="7" t="n"/>
      <c r="I62" s="7" t="n"/>
      <c r="J62" s="8" t="n"/>
      <c r="K62" s="9">
        <f>IF(I62="","",I62*J62)</f>
        <v/>
      </c>
      <c r="L62" s="9">
        <f>IF(I62="","",I62+K62)</f>
        <v/>
      </c>
      <c r="M62" s="9">
        <f>IF(OR(H62="",I62=""),"",I62-H62)</f>
        <v/>
      </c>
      <c r="N62" s="10">
        <f>IF(OR(H62="",M62=""),"",IF(H62=0,0,M62/H62))</f>
        <v/>
      </c>
      <c r="O62" s="4" t="n"/>
      <c r="P62" s="5" t="n"/>
      <c r="Q62" s="11">
        <f>IF(M62="","",IF(M62&gt;0,"Keret túllépve","Kereten belül"))</f>
        <v/>
      </c>
    </row>
    <row r="63">
      <c r="A63" s="4" t="n"/>
      <c r="B63" s="5" t="n"/>
      <c r="C63" s="4" t="n"/>
      <c r="D63" s="4" t="n"/>
      <c r="E63" s="5" t="n"/>
      <c r="F63" s="4" t="n"/>
      <c r="G63" s="28" t="n"/>
      <c r="H63" s="7" t="n"/>
      <c r="I63" s="7" t="n"/>
      <c r="J63" s="8" t="n"/>
      <c r="K63" s="12">
        <f>IF(I63="","",I63*J63)</f>
        <v/>
      </c>
      <c r="L63" s="12">
        <f>IF(I63="","",I63+K63)</f>
        <v/>
      </c>
      <c r="M63" s="12">
        <f>IF(OR(H63="",I63=""),"",I63-H63)</f>
        <v/>
      </c>
      <c r="N63" s="13">
        <f>IF(OR(H63="",M63=""),"",IF(H63=0,0,M63/H63))</f>
        <v/>
      </c>
      <c r="O63" s="4" t="n"/>
      <c r="P63" s="5" t="n"/>
      <c r="Q63" s="14">
        <f>IF(M63="","",IF(M63&gt;0,"Keret túllépve","Kereten belül"))</f>
        <v/>
      </c>
    </row>
    <row r="64">
      <c r="A64" s="4" t="n"/>
      <c r="B64" s="5" t="n"/>
      <c r="C64" s="4" t="n"/>
      <c r="D64" s="4" t="n"/>
      <c r="E64" s="5" t="n"/>
      <c r="F64" s="4" t="n"/>
      <c r="G64" s="28" t="n"/>
      <c r="H64" s="7" t="n"/>
      <c r="I64" s="7" t="n"/>
      <c r="J64" s="8" t="n"/>
      <c r="K64" s="9">
        <f>IF(I64="","",I64*J64)</f>
        <v/>
      </c>
      <c r="L64" s="9">
        <f>IF(I64="","",I64+K64)</f>
        <v/>
      </c>
      <c r="M64" s="9">
        <f>IF(OR(H64="",I64=""),"",I64-H64)</f>
        <v/>
      </c>
      <c r="N64" s="10">
        <f>IF(OR(H64="",M64=""),"",IF(H64=0,0,M64/H64))</f>
        <v/>
      </c>
      <c r="O64" s="4" t="n"/>
      <c r="P64" s="5" t="n"/>
      <c r="Q64" s="11">
        <f>IF(M64="","",IF(M64&gt;0,"Keret túllépve","Kereten belül"))</f>
        <v/>
      </c>
    </row>
    <row r="65">
      <c r="A65" s="4" t="n"/>
      <c r="B65" s="5" t="n"/>
      <c r="C65" s="4" t="n"/>
      <c r="D65" s="4" t="n"/>
      <c r="E65" s="5" t="n"/>
      <c r="F65" s="4" t="n"/>
      <c r="G65" s="28" t="n"/>
      <c r="H65" s="7" t="n"/>
      <c r="I65" s="7" t="n"/>
      <c r="J65" s="8" t="n"/>
      <c r="K65" s="12">
        <f>IF(I65="","",I65*J65)</f>
        <v/>
      </c>
      <c r="L65" s="12">
        <f>IF(I65="","",I65+K65)</f>
        <v/>
      </c>
      <c r="M65" s="12">
        <f>IF(OR(H65="",I65=""),"",I65-H65)</f>
        <v/>
      </c>
      <c r="N65" s="13">
        <f>IF(OR(H65="",M65=""),"",IF(H65=0,0,M65/H65))</f>
        <v/>
      </c>
      <c r="O65" s="4" t="n"/>
      <c r="P65" s="5" t="n"/>
      <c r="Q65" s="14">
        <f>IF(M65="","",IF(M65&gt;0,"Keret túllépve","Kereten belül"))</f>
        <v/>
      </c>
    </row>
    <row r="66">
      <c r="A66" s="4" t="n"/>
      <c r="B66" s="5" t="n"/>
      <c r="C66" s="4" t="n"/>
      <c r="D66" s="4" t="n"/>
      <c r="E66" s="5" t="n"/>
      <c r="F66" s="4" t="n"/>
      <c r="G66" s="28" t="n"/>
      <c r="H66" s="7" t="n"/>
      <c r="I66" s="7" t="n"/>
      <c r="J66" s="8" t="n"/>
      <c r="K66" s="9">
        <f>IF(I66="","",I66*J66)</f>
        <v/>
      </c>
      <c r="L66" s="9">
        <f>IF(I66="","",I66+K66)</f>
        <v/>
      </c>
      <c r="M66" s="9">
        <f>IF(OR(H66="",I66=""),"",I66-H66)</f>
        <v/>
      </c>
      <c r="N66" s="10">
        <f>IF(OR(H66="",M66=""),"",IF(H66=0,0,M66/H66))</f>
        <v/>
      </c>
      <c r="O66" s="4" t="n"/>
      <c r="P66" s="5" t="n"/>
      <c r="Q66" s="11">
        <f>IF(M66="","",IF(M66&gt;0,"Keret túllépve","Kereten belül"))</f>
        <v/>
      </c>
    </row>
    <row r="67">
      <c r="A67" s="4" t="n"/>
      <c r="B67" s="5" t="n"/>
      <c r="C67" s="4" t="n"/>
      <c r="D67" s="4" t="n"/>
      <c r="E67" s="5" t="n"/>
      <c r="F67" s="4" t="n"/>
      <c r="G67" s="28" t="n"/>
      <c r="H67" s="7" t="n"/>
      <c r="I67" s="7" t="n"/>
      <c r="J67" s="8" t="n"/>
      <c r="K67" s="12">
        <f>IF(I67="","",I67*J67)</f>
        <v/>
      </c>
      <c r="L67" s="12">
        <f>IF(I67="","",I67+K67)</f>
        <v/>
      </c>
      <c r="M67" s="12">
        <f>IF(OR(H67="",I67=""),"",I67-H67)</f>
        <v/>
      </c>
      <c r="N67" s="13">
        <f>IF(OR(H67="",M67=""),"",IF(H67=0,0,M67/H67))</f>
        <v/>
      </c>
      <c r="O67" s="4" t="n"/>
      <c r="P67" s="5" t="n"/>
      <c r="Q67" s="14">
        <f>IF(M67="","",IF(M67&gt;0,"Keret túllépve","Kereten belül"))</f>
        <v/>
      </c>
    </row>
    <row r="68">
      <c r="A68" s="4" t="n"/>
      <c r="B68" s="5" t="n"/>
      <c r="C68" s="4" t="n"/>
      <c r="D68" s="4" t="n"/>
      <c r="E68" s="5" t="n"/>
      <c r="F68" s="4" t="n"/>
      <c r="G68" s="28" t="n"/>
      <c r="H68" s="7" t="n"/>
      <c r="I68" s="7" t="n"/>
      <c r="J68" s="8" t="n"/>
      <c r="K68" s="9">
        <f>IF(I68="","",I68*J68)</f>
        <v/>
      </c>
      <c r="L68" s="9">
        <f>IF(I68="","",I68+K68)</f>
        <v/>
      </c>
      <c r="M68" s="9">
        <f>IF(OR(H68="",I68=""),"",I68-H68)</f>
        <v/>
      </c>
      <c r="N68" s="10">
        <f>IF(OR(H68="",M68=""),"",IF(H68=0,0,M68/H68))</f>
        <v/>
      </c>
      <c r="O68" s="4" t="n"/>
      <c r="P68" s="5" t="n"/>
      <c r="Q68" s="11">
        <f>IF(M68="","",IF(M68&gt;0,"Keret túllépve","Kereten belül"))</f>
        <v/>
      </c>
    </row>
    <row r="69">
      <c r="A69" s="4" t="n"/>
      <c r="B69" s="5" t="n"/>
      <c r="C69" s="4" t="n"/>
      <c r="D69" s="4" t="n"/>
      <c r="E69" s="5" t="n"/>
      <c r="F69" s="4" t="n"/>
      <c r="G69" s="28" t="n"/>
      <c r="H69" s="7" t="n"/>
      <c r="I69" s="7" t="n"/>
      <c r="J69" s="8" t="n"/>
      <c r="K69" s="12">
        <f>IF(I69="","",I69*J69)</f>
        <v/>
      </c>
      <c r="L69" s="12">
        <f>IF(I69="","",I69+K69)</f>
        <v/>
      </c>
      <c r="M69" s="12">
        <f>IF(OR(H69="",I69=""),"",I69-H69)</f>
        <v/>
      </c>
      <c r="N69" s="13">
        <f>IF(OR(H69="",M69=""),"",IF(H69=0,0,M69/H69))</f>
        <v/>
      </c>
      <c r="O69" s="4" t="n"/>
      <c r="P69" s="5" t="n"/>
      <c r="Q69" s="14">
        <f>IF(M69="","",IF(M69&gt;0,"Keret túllépve","Kereten belül"))</f>
        <v/>
      </c>
    </row>
    <row r="70">
      <c r="A70" s="4" t="n"/>
      <c r="B70" s="5" t="n"/>
      <c r="C70" s="4" t="n"/>
      <c r="D70" s="4" t="n"/>
      <c r="E70" s="5" t="n"/>
      <c r="F70" s="4" t="n"/>
      <c r="G70" s="28" t="n"/>
      <c r="H70" s="7" t="n"/>
      <c r="I70" s="7" t="n"/>
      <c r="J70" s="8" t="n"/>
      <c r="K70" s="9">
        <f>IF(I70="","",I70*J70)</f>
        <v/>
      </c>
      <c r="L70" s="9">
        <f>IF(I70="","",I70+K70)</f>
        <v/>
      </c>
      <c r="M70" s="9">
        <f>IF(OR(H70="",I70=""),"",I70-H70)</f>
        <v/>
      </c>
      <c r="N70" s="10">
        <f>IF(OR(H70="",M70=""),"",IF(H70=0,0,M70/H70))</f>
        <v/>
      </c>
      <c r="O70" s="4" t="n"/>
      <c r="P70" s="5" t="n"/>
      <c r="Q70" s="11">
        <f>IF(M70="","",IF(M70&gt;0,"Keret túllépve","Kereten belül"))</f>
        <v/>
      </c>
    </row>
    <row r="71">
      <c r="A71" s="4" t="n"/>
      <c r="B71" s="5" t="n"/>
      <c r="C71" s="4" t="n"/>
      <c r="D71" s="4" t="n"/>
      <c r="E71" s="5" t="n"/>
      <c r="F71" s="4" t="n"/>
      <c r="G71" s="28" t="n"/>
      <c r="H71" s="7" t="n"/>
      <c r="I71" s="7" t="n"/>
      <c r="J71" s="8" t="n"/>
      <c r="K71" s="12">
        <f>IF(I71="","",I71*J71)</f>
        <v/>
      </c>
      <c r="L71" s="12">
        <f>IF(I71="","",I71+K71)</f>
        <v/>
      </c>
      <c r="M71" s="12">
        <f>IF(OR(H71="",I71=""),"",I71-H71)</f>
        <v/>
      </c>
      <c r="N71" s="13">
        <f>IF(OR(H71="",M71=""),"",IF(H71=0,0,M71/H71))</f>
        <v/>
      </c>
      <c r="O71" s="4" t="n"/>
      <c r="P71" s="5" t="n"/>
      <c r="Q71" s="14">
        <f>IF(M71="","",IF(M71&gt;0,"Keret túllépve","Kereten belül"))</f>
        <v/>
      </c>
    </row>
    <row r="72">
      <c r="A72" s="4" t="n"/>
      <c r="B72" s="5" t="n"/>
      <c r="C72" s="4" t="n"/>
      <c r="D72" s="4" t="n"/>
      <c r="E72" s="5" t="n"/>
      <c r="F72" s="4" t="n"/>
      <c r="G72" s="28" t="n"/>
      <c r="H72" s="7" t="n"/>
      <c r="I72" s="7" t="n"/>
      <c r="J72" s="8" t="n"/>
      <c r="K72" s="9">
        <f>IF(I72="","",I72*J72)</f>
        <v/>
      </c>
      <c r="L72" s="9">
        <f>IF(I72="","",I72+K72)</f>
        <v/>
      </c>
      <c r="M72" s="9">
        <f>IF(OR(H72="",I72=""),"",I72-H72)</f>
        <v/>
      </c>
      <c r="N72" s="10">
        <f>IF(OR(H72="",M72=""),"",IF(H72=0,0,M72/H72))</f>
        <v/>
      </c>
      <c r="O72" s="4" t="n"/>
      <c r="P72" s="5" t="n"/>
      <c r="Q72" s="11">
        <f>IF(M72="","",IF(M72&gt;0,"Keret túllépve","Kereten belül"))</f>
        <v/>
      </c>
    </row>
    <row r="73">
      <c r="A73" s="4" t="n"/>
      <c r="B73" s="5" t="n"/>
      <c r="C73" s="4" t="n"/>
      <c r="D73" s="4" t="n"/>
      <c r="E73" s="5" t="n"/>
      <c r="F73" s="4" t="n"/>
      <c r="G73" s="28" t="n"/>
      <c r="H73" s="7" t="n"/>
      <c r="I73" s="7" t="n"/>
      <c r="J73" s="8" t="n"/>
      <c r="K73" s="12">
        <f>IF(I73="","",I73*J73)</f>
        <v/>
      </c>
      <c r="L73" s="12">
        <f>IF(I73="","",I73+K73)</f>
        <v/>
      </c>
      <c r="M73" s="12">
        <f>IF(OR(H73="",I73=""),"",I73-H73)</f>
        <v/>
      </c>
      <c r="N73" s="13">
        <f>IF(OR(H73="",M73=""),"",IF(H73=0,0,M73/H73))</f>
        <v/>
      </c>
      <c r="O73" s="4" t="n"/>
      <c r="P73" s="5" t="n"/>
      <c r="Q73" s="14">
        <f>IF(M73="","",IF(M73&gt;0,"Keret túllépve","Kereten belül"))</f>
        <v/>
      </c>
    </row>
    <row r="74">
      <c r="A74" s="4" t="n"/>
      <c r="B74" s="5" t="n"/>
      <c r="C74" s="4" t="n"/>
      <c r="D74" s="4" t="n"/>
      <c r="E74" s="5" t="n"/>
      <c r="F74" s="4" t="n"/>
      <c r="G74" s="28" t="n"/>
      <c r="H74" s="7" t="n"/>
      <c r="I74" s="7" t="n"/>
      <c r="J74" s="8" t="n"/>
      <c r="K74" s="9">
        <f>IF(I74="","",I74*J74)</f>
        <v/>
      </c>
      <c r="L74" s="9">
        <f>IF(I74="","",I74+K74)</f>
        <v/>
      </c>
      <c r="M74" s="9">
        <f>IF(OR(H74="",I74=""),"",I74-H74)</f>
        <v/>
      </c>
      <c r="N74" s="10">
        <f>IF(OR(H74="",M74=""),"",IF(H74=0,0,M74/H74))</f>
        <v/>
      </c>
      <c r="O74" s="4" t="n"/>
      <c r="P74" s="5" t="n"/>
      <c r="Q74" s="11">
        <f>IF(M74="","",IF(M74&gt;0,"Keret túllépve","Kereten belül"))</f>
        <v/>
      </c>
    </row>
    <row r="75">
      <c r="A75" s="4" t="n"/>
      <c r="B75" s="5" t="n"/>
      <c r="C75" s="4" t="n"/>
      <c r="D75" s="4" t="n"/>
      <c r="E75" s="5" t="n"/>
      <c r="F75" s="4" t="n"/>
      <c r="G75" s="28" t="n"/>
      <c r="H75" s="7" t="n"/>
      <c r="I75" s="7" t="n"/>
      <c r="J75" s="8" t="n"/>
      <c r="K75" s="12">
        <f>IF(I75="","",I75*J75)</f>
        <v/>
      </c>
      <c r="L75" s="12">
        <f>IF(I75="","",I75+K75)</f>
        <v/>
      </c>
      <c r="M75" s="12">
        <f>IF(OR(H75="",I75=""),"",I75-H75)</f>
        <v/>
      </c>
      <c r="N75" s="13">
        <f>IF(OR(H75="",M75=""),"",IF(H75=0,0,M75/H75))</f>
        <v/>
      </c>
      <c r="O75" s="4" t="n"/>
      <c r="P75" s="5" t="n"/>
      <c r="Q75" s="14">
        <f>IF(M75="","",IF(M75&gt;0,"Keret túllépve","Kereten belül"))</f>
        <v/>
      </c>
    </row>
    <row r="76">
      <c r="A76" s="4" t="n"/>
      <c r="B76" s="5" t="n"/>
      <c r="C76" s="4" t="n"/>
      <c r="D76" s="4" t="n"/>
      <c r="E76" s="5" t="n"/>
      <c r="F76" s="4" t="n"/>
      <c r="G76" s="28" t="n"/>
      <c r="H76" s="7" t="n"/>
      <c r="I76" s="7" t="n"/>
      <c r="J76" s="8" t="n"/>
      <c r="K76" s="9">
        <f>IF(I76="","",I76*J76)</f>
        <v/>
      </c>
      <c r="L76" s="9">
        <f>IF(I76="","",I76+K76)</f>
        <v/>
      </c>
      <c r="M76" s="9">
        <f>IF(OR(H76="",I76=""),"",I76-H76)</f>
        <v/>
      </c>
      <c r="N76" s="10">
        <f>IF(OR(H76="",M76=""),"",IF(H76=0,0,M76/H76))</f>
        <v/>
      </c>
      <c r="O76" s="4" t="n"/>
      <c r="P76" s="5" t="n"/>
      <c r="Q76" s="11">
        <f>IF(M76="","",IF(M76&gt;0,"Keret túllépve","Kereten belül"))</f>
        <v/>
      </c>
    </row>
    <row r="77">
      <c r="A77" s="4" t="n"/>
      <c r="B77" s="5" t="n"/>
      <c r="C77" s="4" t="n"/>
      <c r="D77" s="4" t="n"/>
      <c r="E77" s="5" t="n"/>
      <c r="F77" s="4" t="n"/>
      <c r="G77" s="28" t="n"/>
      <c r="H77" s="7" t="n"/>
      <c r="I77" s="7" t="n"/>
      <c r="J77" s="8" t="n"/>
      <c r="K77" s="12">
        <f>IF(I77="","",I77*J77)</f>
        <v/>
      </c>
      <c r="L77" s="12">
        <f>IF(I77="","",I77+K77)</f>
        <v/>
      </c>
      <c r="M77" s="12">
        <f>IF(OR(H77="",I77=""),"",I77-H77)</f>
        <v/>
      </c>
      <c r="N77" s="13">
        <f>IF(OR(H77="",M77=""),"",IF(H77=0,0,M77/H77))</f>
        <v/>
      </c>
      <c r="O77" s="4" t="n"/>
      <c r="P77" s="5" t="n"/>
      <c r="Q77" s="14">
        <f>IF(M77="","",IF(M77&gt;0,"Keret túllépve","Kereten belül"))</f>
        <v/>
      </c>
    </row>
    <row r="78">
      <c r="A78" s="4" t="n"/>
      <c r="B78" s="5" t="n"/>
      <c r="C78" s="4" t="n"/>
      <c r="D78" s="4" t="n"/>
      <c r="E78" s="5" t="n"/>
      <c r="F78" s="4" t="n"/>
      <c r="G78" s="28" t="n"/>
      <c r="H78" s="7" t="n"/>
      <c r="I78" s="7" t="n"/>
      <c r="J78" s="8" t="n"/>
      <c r="K78" s="9">
        <f>IF(I78="","",I78*J78)</f>
        <v/>
      </c>
      <c r="L78" s="9">
        <f>IF(I78="","",I78+K78)</f>
        <v/>
      </c>
      <c r="M78" s="9">
        <f>IF(OR(H78="",I78=""),"",I78-H78)</f>
        <v/>
      </c>
      <c r="N78" s="10">
        <f>IF(OR(H78="",M78=""),"",IF(H78=0,0,M78/H78))</f>
        <v/>
      </c>
      <c r="O78" s="4" t="n"/>
      <c r="P78" s="5" t="n"/>
      <c r="Q78" s="11">
        <f>IF(M78="","",IF(M78&gt;0,"Keret túllépve","Kereten belül"))</f>
        <v/>
      </c>
    </row>
    <row r="79">
      <c r="A79" s="4" t="n"/>
      <c r="B79" s="5" t="n"/>
      <c r="C79" s="4" t="n"/>
      <c r="D79" s="4" t="n"/>
      <c r="E79" s="5" t="n"/>
      <c r="F79" s="4" t="n"/>
      <c r="G79" s="28" t="n"/>
      <c r="H79" s="7" t="n"/>
      <c r="I79" s="7" t="n"/>
      <c r="J79" s="8" t="n"/>
      <c r="K79" s="12">
        <f>IF(I79="","",I79*J79)</f>
        <v/>
      </c>
      <c r="L79" s="12">
        <f>IF(I79="","",I79+K79)</f>
        <v/>
      </c>
      <c r="M79" s="12">
        <f>IF(OR(H79="",I79=""),"",I79-H79)</f>
        <v/>
      </c>
      <c r="N79" s="13">
        <f>IF(OR(H79="",M79=""),"",IF(H79=0,0,M79/H79))</f>
        <v/>
      </c>
      <c r="O79" s="4" t="n"/>
      <c r="P79" s="5" t="n"/>
      <c r="Q79" s="14">
        <f>IF(M79="","",IF(M79&gt;0,"Keret túllépve","Kereten belül"))</f>
        <v/>
      </c>
    </row>
    <row r="80">
      <c r="A80" s="4" t="n"/>
      <c r="B80" s="5" t="n"/>
      <c r="C80" s="4" t="n"/>
      <c r="D80" s="4" t="n"/>
      <c r="E80" s="5" t="n"/>
      <c r="F80" s="4" t="n"/>
      <c r="G80" s="28" t="n"/>
      <c r="H80" s="7" t="n"/>
      <c r="I80" s="7" t="n"/>
      <c r="J80" s="8" t="n"/>
      <c r="K80" s="9">
        <f>IF(I80="","",I80*J80)</f>
        <v/>
      </c>
      <c r="L80" s="9">
        <f>IF(I80="","",I80+K80)</f>
        <v/>
      </c>
      <c r="M80" s="9">
        <f>IF(OR(H80="",I80=""),"",I80-H80)</f>
        <v/>
      </c>
      <c r="N80" s="10">
        <f>IF(OR(H80="",M80=""),"",IF(H80=0,0,M80/H80))</f>
        <v/>
      </c>
      <c r="O80" s="4" t="n"/>
      <c r="P80" s="5" t="n"/>
      <c r="Q80" s="11">
        <f>IF(M80="","",IF(M80&gt;0,"Keret túllépve","Kereten belül"))</f>
        <v/>
      </c>
    </row>
    <row r="81">
      <c r="A81" s="4" t="n"/>
      <c r="B81" s="5" t="n"/>
      <c r="C81" s="4" t="n"/>
      <c r="D81" s="4" t="n"/>
      <c r="E81" s="5" t="n"/>
      <c r="F81" s="4" t="n"/>
      <c r="G81" s="28" t="n"/>
      <c r="H81" s="7" t="n"/>
      <c r="I81" s="7" t="n"/>
      <c r="J81" s="8" t="n"/>
      <c r="K81" s="12">
        <f>IF(I81="","",I81*J81)</f>
        <v/>
      </c>
      <c r="L81" s="12">
        <f>IF(I81="","",I81+K81)</f>
        <v/>
      </c>
      <c r="M81" s="12">
        <f>IF(OR(H81="",I81=""),"",I81-H81)</f>
        <v/>
      </c>
      <c r="N81" s="13">
        <f>IF(OR(H81="",M81=""),"",IF(H81=0,0,M81/H81))</f>
        <v/>
      </c>
      <c r="O81" s="4" t="n"/>
      <c r="P81" s="5" t="n"/>
      <c r="Q81" s="14">
        <f>IF(M81="","",IF(M81&gt;0,"Keret túllépve","Kereten belül"))</f>
        <v/>
      </c>
    </row>
    <row r="82">
      <c r="A82" s="4" t="n"/>
      <c r="B82" s="5" t="n"/>
      <c r="C82" s="4" t="n"/>
      <c r="D82" s="4" t="n"/>
      <c r="E82" s="5" t="n"/>
      <c r="F82" s="4" t="n"/>
      <c r="G82" s="28" t="n"/>
      <c r="H82" s="7" t="n"/>
      <c r="I82" s="7" t="n"/>
      <c r="J82" s="8" t="n"/>
      <c r="K82" s="9">
        <f>IF(I82="","",I82*J82)</f>
        <v/>
      </c>
      <c r="L82" s="9">
        <f>IF(I82="","",I82+K82)</f>
        <v/>
      </c>
      <c r="M82" s="9">
        <f>IF(OR(H82="",I82=""),"",I82-H82)</f>
        <v/>
      </c>
      <c r="N82" s="10">
        <f>IF(OR(H82="",M82=""),"",IF(H82=0,0,M82/H82))</f>
        <v/>
      </c>
      <c r="O82" s="4" t="n"/>
      <c r="P82" s="5" t="n"/>
      <c r="Q82" s="11">
        <f>IF(M82="","",IF(M82&gt;0,"Keret túllépve","Kereten belül"))</f>
        <v/>
      </c>
    </row>
    <row r="83">
      <c r="A83" s="4" t="n"/>
      <c r="B83" s="5" t="n"/>
      <c r="C83" s="4" t="n"/>
      <c r="D83" s="4" t="n"/>
      <c r="E83" s="5" t="n"/>
      <c r="F83" s="4" t="n"/>
      <c r="G83" s="28" t="n"/>
      <c r="H83" s="7" t="n"/>
      <c r="I83" s="7" t="n"/>
      <c r="J83" s="8" t="n"/>
      <c r="K83" s="12">
        <f>IF(I83="","",I83*J83)</f>
        <v/>
      </c>
      <c r="L83" s="12">
        <f>IF(I83="","",I83+K83)</f>
        <v/>
      </c>
      <c r="M83" s="12">
        <f>IF(OR(H83="",I83=""),"",I83-H83)</f>
        <v/>
      </c>
      <c r="N83" s="13">
        <f>IF(OR(H83="",M83=""),"",IF(H83=0,0,M83/H83))</f>
        <v/>
      </c>
      <c r="O83" s="4" t="n"/>
      <c r="P83" s="5" t="n"/>
      <c r="Q83" s="14">
        <f>IF(M83="","",IF(M83&gt;0,"Keret túllépve","Kereten belül"))</f>
        <v/>
      </c>
    </row>
    <row r="84">
      <c r="A84" s="4" t="n"/>
      <c r="B84" s="5" t="n"/>
      <c r="C84" s="4" t="n"/>
      <c r="D84" s="4" t="n"/>
      <c r="E84" s="5" t="n"/>
      <c r="F84" s="4" t="n"/>
      <c r="G84" s="28" t="n"/>
      <c r="H84" s="7" t="n"/>
      <c r="I84" s="7" t="n"/>
      <c r="J84" s="8" t="n"/>
      <c r="K84" s="9">
        <f>IF(I84="","",I84*J84)</f>
        <v/>
      </c>
      <c r="L84" s="9">
        <f>IF(I84="","",I84+K84)</f>
        <v/>
      </c>
      <c r="M84" s="9">
        <f>IF(OR(H84="",I84=""),"",I84-H84)</f>
        <v/>
      </c>
      <c r="N84" s="10">
        <f>IF(OR(H84="",M84=""),"",IF(H84=0,0,M84/H84))</f>
        <v/>
      </c>
      <c r="O84" s="4" t="n"/>
      <c r="P84" s="5" t="n"/>
      <c r="Q84" s="11">
        <f>IF(M84="","",IF(M84&gt;0,"Keret túllépve","Kereten belül"))</f>
        <v/>
      </c>
    </row>
    <row r="85">
      <c r="A85" s="4" t="n"/>
      <c r="B85" s="5" t="n"/>
      <c r="C85" s="4" t="n"/>
      <c r="D85" s="4" t="n"/>
      <c r="E85" s="5" t="n"/>
      <c r="F85" s="4" t="n"/>
      <c r="G85" s="28" t="n"/>
      <c r="H85" s="7" t="n"/>
      <c r="I85" s="7" t="n"/>
      <c r="J85" s="8" t="n"/>
      <c r="K85" s="12">
        <f>IF(I85="","",I85*J85)</f>
        <v/>
      </c>
      <c r="L85" s="12">
        <f>IF(I85="","",I85+K85)</f>
        <v/>
      </c>
      <c r="M85" s="12">
        <f>IF(OR(H85="",I85=""),"",I85-H85)</f>
        <v/>
      </c>
      <c r="N85" s="13">
        <f>IF(OR(H85="",M85=""),"",IF(H85=0,0,M85/H85))</f>
        <v/>
      </c>
      <c r="O85" s="4" t="n"/>
      <c r="P85" s="5" t="n"/>
      <c r="Q85" s="14">
        <f>IF(M85="","",IF(M85&gt;0,"Keret túllépve","Kereten belül"))</f>
        <v/>
      </c>
    </row>
    <row r="86">
      <c r="A86" s="4" t="n"/>
      <c r="B86" s="5" t="n"/>
      <c r="C86" s="4" t="n"/>
      <c r="D86" s="4" t="n"/>
      <c r="E86" s="5" t="n"/>
      <c r="F86" s="4" t="n"/>
      <c r="G86" s="28" t="n"/>
      <c r="H86" s="7" t="n"/>
      <c r="I86" s="7" t="n"/>
      <c r="J86" s="8" t="n"/>
      <c r="K86" s="9">
        <f>IF(I86="","",I86*J86)</f>
        <v/>
      </c>
      <c r="L86" s="9">
        <f>IF(I86="","",I86+K86)</f>
        <v/>
      </c>
      <c r="M86" s="9">
        <f>IF(OR(H86="",I86=""),"",I86-H86)</f>
        <v/>
      </c>
      <c r="N86" s="10">
        <f>IF(OR(H86="",M86=""),"",IF(H86=0,0,M86/H86))</f>
        <v/>
      </c>
      <c r="O86" s="4" t="n"/>
      <c r="P86" s="5" t="n"/>
      <c r="Q86" s="11">
        <f>IF(M86="","",IF(M86&gt;0,"Keret túllépve","Kereten belül"))</f>
        <v/>
      </c>
    </row>
    <row r="87">
      <c r="A87" s="4" t="n"/>
      <c r="B87" s="5" t="n"/>
      <c r="C87" s="4" t="n"/>
      <c r="D87" s="4" t="n"/>
      <c r="E87" s="5" t="n"/>
      <c r="F87" s="4" t="n"/>
      <c r="G87" s="28" t="n"/>
      <c r="H87" s="7" t="n"/>
      <c r="I87" s="7" t="n"/>
      <c r="J87" s="8" t="n"/>
      <c r="K87" s="12">
        <f>IF(I87="","",I87*J87)</f>
        <v/>
      </c>
      <c r="L87" s="12">
        <f>IF(I87="","",I87+K87)</f>
        <v/>
      </c>
      <c r="M87" s="12">
        <f>IF(OR(H87="",I87=""),"",I87-H87)</f>
        <v/>
      </c>
      <c r="N87" s="13">
        <f>IF(OR(H87="",M87=""),"",IF(H87=0,0,M87/H87))</f>
        <v/>
      </c>
      <c r="O87" s="4" t="n"/>
      <c r="P87" s="5" t="n"/>
      <c r="Q87" s="14">
        <f>IF(M87="","",IF(M87&gt;0,"Keret túllépve","Kereten belül"))</f>
        <v/>
      </c>
    </row>
    <row r="88">
      <c r="A88" s="4" t="n"/>
      <c r="B88" s="5" t="n"/>
      <c r="C88" s="4" t="n"/>
      <c r="D88" s="4" t="n"/>
      <c r="E88" s="5" t="n"/>
      <c r="F88" s="4" t="n"/>
      <c r="G88" s="28" t="n"/>
      <c r="H88" s="7" t="n"/>
      <c r="I88" s="7" t="n"/>
      <c r="J88" s="8" t="n"/>
      <c r="K88" s="9">
        <f>IF(I88="","",I88*J88)</f>
        <v/>
      </c>
      <c r="L88" s="9">
        <f>IF(I88="","",I88+K88)</f>
        <v/>
      </c>
      <c r="M88" s="9">
        <f>IF(OR(H88="",I88=""),"",I88-H88)</f>
        <v/>
      </c>
      <c r="N88" s="10">
        <f>IF(OR(H88="",M88=""),"",IF(H88=0,0,M88/H88))</f>
        <v/>
      </c>
      <c r="O88" s="4" t="n"/>
      <c r="P88" s="5" t="n"/>
      <c r="Q88" s="11">
        <f>IF(M88="","",IF(M88&gt;0,"Keret túllépve","Kereten belül"))</f>
        <v/>
      </c>
    </row>
    <row r="89">
      <c r="A89" s="4" t="n"/>
      <c r="B89" s="5" t="n"/>
      <c r="C89" s="4" t="n"/>
      <c r="D89" s="4" t="n"/>
      <c r="E89" s="5" t="n"/>
      <c r="F89" s="4" t="n"/>
      <c r="G89" s="28" t="n"/>
      <c r="H89" s="7" t="n"/>
      <c r="I89" s="7" t="n"/>
      <c r="J89" s="8" t="n"/>
      <c r="K89" s="12">
        <f>IF(I89="","",I89*J89)</f>
        <v/>
      </c>
      <c r="L89" s="12">
        <f>IF(I89="","",I89+K89)</f>
        <v/>
      </c>
      <c r="M89" s="12">
        <f>IF(OR(H89="",I89=""),"",I89-H89)</f>
        <v/>
      </c>
      <c r="N89" s="13">
        <f>IF(OR(H89="",M89=""),"",IF(H89=0,0,M89/H89))</f>
        <v/>
      </c>
      <c r="O89" s="4" t="n"/>
      <c r="P89" s="5" t="n"/>
      <c r="Q89" s="14">
        <f>IF(M89="","",IF(M89&gt;0,"Keret túllépve","Kereten belül"))</f>
        <v/>
      </c>
    </row>
    <row r="90">
      <c r="A90" s="4" t="n"/>
      <c r="B90" s="5" t="n"/>
      <c r="C90" s="4" t="n"/>
      <c r="D90" s="4" t="n"/>
      <c r="E90" s="5" t="n"/>
      <c r="F90" s="4" t="n"/>
      <c r="G90" s="28" t="n"/>
      <c r="H90" s="7" t="n"/>
      <c r="I90" s="7" t="n"/>
      <c r="J90" s="8" t="n"/>
      <c r="K90" s="9">
        <f>IF(I90="","",I90*J90)</f>
        <v/>
      </c>
      <c r="L90" s="9">
        <f>IF(I90="","",I90+K90)</f>
        <v/>
      </c>
      <c r="M90" s="9">
        <f>IF(OR(H90="",I90=""),"",I90-H90)</f>
        <v/>
      </c>
      <c r="N90" s="10">
        <f>IF(OR(H90="",M90=""),"",IF(H90=0,0,M90/H90))</f>
        <v/>
      </c>
      <c r="O90" s="4" t="n"/>
      <c r="P90" s="5" t="n"/>
      <c r="Q90" s="11">
        <f>IF(M90="","",IF(M90&gt;0,"Keret túllépve","Kereten belül"))</f>
        <v/>
      </c>
    </row>
    <row r="91">
      <c r="A91" s="4" t="n"/>
      <c r="B91" s="5" t="n"/>
      <c r="C91" s="4" t="n"/>
      <c r="D91" s="4" t="n"/>
      <c r="E91" s="5" t="n"/>
      <c r="F91" s="4" t="n"/>
      <c r="G91" s="28" t="n"/>
      <c r="H91" s="7" t="n"/>
      <c r="I91" s="7" t="n"/>
      <c r="J91" s="8" t="n"/>
      <c r="K91" s="12">
        <f>IF(I91="","",I91*J91)</f>
        <v/>
      </c>
      <c r="L91" s="12">
        <f>IF(I91="","",I91+K91)</f>
        <v/>
      </c>
      <c r="M91" s="12">
        <f>IF(OR(H91="",I91=""),"",I91-H91)</f>
        <v/>
      </c>
      <c r="N91" s="13">
        <f>IF(OR(H91="",M91=""),"",IF(H91=0,0,M91/H91))</f>
        <v/>
      </c>
      <c r="O91" s="4" t="n"/>
      <c r="P91" s="5" t="n"/>
      <c r="Q91" s="14">
        <f>IF(M91="","",IF(M91&gt;0,"Keret túllépve","Kereten belül"))</f>
        <v/>
      </c>
    </row>
    <row r="92">
      <c r="A92" s="4" t="n"/>
      <c r="B92" s="5" t="n"/>
      <c r="C92" s="4" t="n"/>
      <c r="D92" s="4" t="n"/>
      <c r="E92" s="5" t="n"/>
      <c r="F92" s="4" t="n"/>
      <c r="G92" s="28" t="n"/>
      <c r="H92" s="7" t="n"/>
      <c r="I92" s="7" t="n"/>
      <c r="J92" s="8" t="n"/>
      <c r="K92" s="9">
        <f>IF(I92="","",I92*J92)</f>
        <v/>
      </c>
      <c r="L92" s="9">
        <f>IF(I92="","",I92+K92)</f>
        <v/>
      </c>
      <c r="M92" s="9">
        <f>IF(OR(H92="",I92=""),"",I92-H92)</f>
        <v/>
      </c>
      <c r="N92" s="10">
        <f>IF(OR(H92="",M92=""),"",IF(H92=0,0,M92/H92))</f>
        <v/>
      </c>
      <c r="O92" s="4" t="n"/>
      <c r="P92" s="5" t="n"/>
      <c r="Q92" s="11">
        <f>IF(M92="","",IF(M92&gt;0,"Keret túllépve","Kereten belül"))</f>
        <v/>
      </c>
    </row>
    <row r="93">
      <c r="A93" s="4" t="n"/>
      <c r="B93" s="5" t="n"/>
      <c r="C93" s="4" t="n"/>
      <c r="D93" s="4" t="n"/>
      <c r="E93" s="5" t="n"/>
      <c r="F93" s="4" t="n"/>
      <c r="G93" s="28" t="n"/>
      <c r="H93" s="7" t="n"/>
      <c r="I93" s="7" t="n"/>
      <c r="J93" s="8" t="n"/>
      <c r="K93" s="12">
        <f>IF(I93="","",I93*J93)</f>
        <v/>
      </c>
      <c r="L93" s="12">
        <f>IF(I93="","",I93+K93)</f>
        <v/>
      </c>
      <c r="M93" s="12">
        <f>IF(OR(H93="",I93=""),"",I93-H93)</f>
        <v/>
      </c>
      <c r="N93" s="13">
        <f>IF(OR(H93="",M93=""),"",IF(H93=0,0,M93/H93))</f>
        <v/>
      </c>
      <c r="O93" s="4" t="n"/>
      <c r="P93" s="5" t="n"/>
      <c r="Q93" s="14">
        <f>IF(M93="","",IF(M93&gt;0,"Keret túllépve","Kereten belül"))</f>
        <v/>
      </c>
    </row>
    <row r="94">
      <c r="A94" s="4" t="n"/>
      <c r="B94" s="5" t="n"/>
      <c r="C94" s="4" t="n"/>
      <c r="D94" s="4" t="n"/>
      <c r="E94" s="5" t="n"/>
      <c r="F94" s="4" t="n"/>
      <c r="G94" s="28" t="n"/>
      <c r="H94" s="7" t="n"/>
      <c r="I94" s="7" t="n"/>
      <c r="J94" s="8" t="n"/>
      <c r="K94" s="9">
        <f>IF(I94="","",I94*J94)</f>
        <v/>
      </c>
      <c r="L94" s="9">
        <f>IF(I94="","",I94+K94)</f>
        <v/>
      </c>
      <c r="M94" s="9">
        <f>IF(OR(H94="",I94=""),"",I94-H94)</f>
        <v/>
      </c>
      <c r="N94" s="10">
        <f>IF(OR(H94="",M94=""),"",IF(H94=0,0,M94/H94))</f>
        <v/>
      </c>
      <c r="O94" s="4" t="n"/>
      <c r="P94" s="5" t="n"/>
      <c r="Q94" s="11">
        <f>IF(M94="","",IF(M94&gt;0,"Keret túllépve","Kereten belül"))</f>
        <v/>
      </c>
    </row>
    <row r="95">
      <c r="A95" s="4" t="n"/>
      <c r="B95" s="5" t="n"/>
      <c r="C95" s="4" t="n"/>
      <c r="D95" s="4" t="n"/>
      <c r="E95" s="5" t="n"/>
      <c r="F95" s="4" t="n"/>
      <c r="G95" s="28" t="n"/>
      <c r="H95" s="7" t="n"/>
      <c r="I95" s="7" t="n"/>
      <c r="J95" s="8" t="n"/>
      <c r="K95" s="12">
        <f>IF(I95="","",I95*J95)</f>
        <v/>
      </c>
      <c r="L95" s="12">
        <f>IF(I95="","",I95+K95)</f>
        <v/>
      </c>
      <c r="M95" s="12">
        <f>IF(OR(H95="",I95=""),"",I95-H95)</f>
        <v/>
      </c>
      <c r="N95" s="13">
        <f>IF(OR(H95="",M95=""),"",IF(H95=0,0,M95/H95))</f>
        <v/>
      </c>
      <c r="O95" s="4" t="n"/>
      <c r="P95" s="5" t="n"/>
      <c r="Q95" s="14">
        <f>IF(M95="","",IF(M95&gt;0,"Keret túllépve","Kereten belül"))</f>
        <v/>
      </c>
    </row>
    <row r="96">
      <c r="A96" s="4" t="n"/>
      <c r="B96" s="5" t="n"/>
      <c r="C96" s="4" t="n"/>
      <c r="D96" s="4" t="n"/>
      <c r="E96" s="5" t="n"/>
      <c r="F96" s="4" t="n"/>
      <c r="G96" s="28" t="n"/>
      <c r="H96" s="7" t="n"/>
      <c r="I96" s="7" t="n"/>
      <c r="J96" s="8" t="n"/>
      <c r="K96" s="9">
        <f>IF(I96="","",I96*J96)</f>
        <v/>
      </c>
      <c r="L96" s="9">
        <f>IF(I96="","",I96+K96)</f>
        <v/>
      </c>
      <c r="M96" s="9">
        <f>IF(OR(H96="",I96=""),"",I96-H96)</f>
        <v/>
      </c>
      <c r="N96" s="10">
        <f>IF(OR(H96="",M96=""),"",IF(H96=0,0,M96/H96))</f>
        <v/>
      </c>
      <c r="O96" s="4" t="n"/>
      <c r="P96" s="5" t="n"/>
      <c r="Q96" s="11">
        <f>IF(M96="","",IF(M96&gt;0,"Keret túllépve","Kereten belül"))</f>
        <v/>
      </c>
    </row>
    <row r="97">
      <c r="A97" s="4" t="n"/>
      <c r="B97" s="5" t="n"/>
      <c r="C97" s="4" t="n"/>
      <c r="D97" s="4" t="n"/>
      <c r="E97" s="5" t="n"/>
      <c r="F97" s="4" t="n"/>
      <c r="G97" s="28" t="n"/>
      <c r="H97" s="7" t="n"/>
      <c r="I97" s="7" t="n"/>
      <c r="J97" s="8" t="n"/>
      <c r="K97" s="12">
        <f>IF(I97="","",I97*J97)</f>
        <v/>
      </c>
      <c r="L97" s="12">
        <f>IF(I97="","",I97+K97)</f>
        <v/>
      </c>
      <c r="M97" s="12">
        <f>IF(OR(H97="",I97=""),"",I97-H97)</f>
        <v/>
      </c>
      <c r="N97" s="13">
        <f>IF(OR(H97="",M97=""),"",IF(H97=0,0,M97/H97))</f>
        <v/>
      </c>
      <c r="O97" s="4" t="n"/>
      <c r="P97" s="5" t="n"/>
      <c r="Q97" s="14">
        <f>IF(M97="","",IF(M97&gt;0,"Keret túllépve","Kereten belül"))</f>
        <v/>
      </c>
    </row>
    <row r="98">
      <c r="A98" s="4" t="n"/>
      <c r="B98" s="5" t="n"/>
      <c r="C98" s="4" t="n"/>
      <c r="D98" s="4" t="n"/>
      <c r="E98" s="5" t="n"/>
      <c r="F98" s="4" t="n"/>
      <c r="G98" s="28" t="n"/>
      <c r="H98" s="7" t="n"/>
      <c r="I98" s="7" t="n"/>
      <c r="J98" s="8" t="n"/>
      <c r="K98" s="9">
        <f>IF(I98="","",I98*J98)</f>
        <v/>
      </c>
      <c r="L98" s="9">
        <f>IF(I98="","",I98+K98)</f>
        <v/>
      </c>
      <c r="M98" s="9">
        <f>IF(OR(H98="",I98=""),"",I98-H98)</f>
        <v/>
      </c>
      <c r="N98" s="10">
        <f>IF(OR(H98="",M98=""),"",IF(H98=0,0,M98/H98))</f>
        <v/>
      </c>
      <c r="O98" s="4" t="n"/>
      <c r="P98" s="5" t="n"/>
      <c r="Q98" s="11">
        <f>IF(M98="","",IF(M98&gt;0,"Keret túllépve","Kereten belül"))</f>
        <v/>
      </c>
    </row>
    <row r="99">
      <c r="A99" s="4" t="n"/>
      <c r="B99" s="5" t="n"/>
      <c r="C99" s="4" t="n"/>
      <c r="D99" s="4" t="n"/>
      <c r="E99" s="5" t="n"/>
      <c r="F99" s="4" t="n"/>
      <c r="G99" s="28" t="n"/>
      <c r="H99" s="7" t="n"/>
      <c r="I99" s="7" t="n"/>
      <c r="J99" s="8" t="n"/>
      <c r="K99" s="12">
        <f>IF(I99="","",I99*J99)</f>
        <v/>
      </c>
      <c r="L99" s="12">
        <f>IF(I99="","",I99+K99)</f>
        <v/>
      </c>
      <c r="M99" s="12">
        <f>IF(OR(H99="",I99=""),"",I99-H99)</f>
        <v/>
      </c>
      <c r="N99" s="13">
        <f>IF(OR(H99="",M99=""),"",IF(H99=0,0,M99/H99))</f>
        <v/>
      </c>
      <c r="O99" s="4" t="n"/>
      <c r="P99" s="5" t="n"/>
      <c r="Q99" s="14">
        <f>IF(M99="","",IF(M99&gt;0,"Keret túllépve","Kereten belül"))</f>
        <v/>
      </c>
    </row>
    <row r="100">
      <c r="A100" s="4" t="n"/>
      <c r="B100" s="5" t="n"/>
      <c r="C100" s="4" t="n"/>
      <c r="D100" s="4" t="n"/>
      <c r="E100" s="5" t="n"/>
      <c r="F100" s="4" t="n"/>
      <c r="G100" s="28" t="n"/>
      <c r="H100" s="7" t="n"/>
      <c r="I100" s="7" t="n"/>
      <c r="J100" s="8" t="n"/>
      <c r="K100" s="9">
        <f>IF(I100="","",I100*J100)</f>
        <v/>
      </c>
      <c r="L100" s="9">
        <f>IF(I100="","",I100+K100)</f>
        <v/>
      </c>
      <c r="M100" s="9">
        <f>IF(OR(H100="",I100=""),"",I100-H100)</f>
        <v/>
      </c>
      <c r="N100" s="10">
        <f>IF(OR(H100="",M100=""),"",IF(H100=0,0,M100/H100))</f>
        <v/>
      </c>
      <c r="O100" s="4" t="n"/>
      <c r="P100" s="5" t="n"/>
      <c r="Q100" s="11">
        <f>IF(M100="","",IF(M100&gt;0,"Keret túllépve","Kereten belül"))</f>
        <v/>
      </c>
    </row>
    <row r="101">
      <c r="A101" s="4" t="n"/>
      <c r="B101" s="5" t="n"/>
      <c r="C101" s="4" t="n"/>
      <c r="D101" s="4" t="n"/>
      <c r="E101" s="5" t="n"/>
      <c r="F101" s="4" t="n"/>
      <c r="G101" s="28" t="n"/>
      <c r="H101" s="7" t="n"/>
      <c r="I101" s="7" t="n"/>
      <c r="J101" s="8" t="n"/>
      <c r="K101" s="12">
        <f>IF(I101="","",I101*J101)</f>
        <v/>
      </c>
      <c r="L101" s="12">
        <f>IF(I101="","",I101+K101)</f>
        <v/>
      </c>
      <c r="M101" s="12">
        <f>IF(OR(H101="",I101=""),"",I101-H101)</f>
        <v/>
      </c>
      <c r="N101" s="13">
        <f>IF(OR(H101="",M101=""),"",IF(H101=0,0,M101/H101))</f>
        <v/>
      </c>
      <c r="O101" s="4" t="n"/>
      <c r="P101" s="5" t="n"/>
      <c r="Q101" s="14">
        <f>IF(M101="","",IF(M101&gt;0,"Keret túllépve","Kereten belül"))</f>
        <v/>
      </c>
    </row>
    <row r="102">
      <c r="A102" s="4" t="n"/>
      <c r="B102" s="5" t="n"/>
      <c r="C102" s="4" t="n"/>
      <c r="D102" s="4" t="n"/>
      <c r="E102" s="5" t="n"/>
      <c r="F102" s="4" t="n"/>
      <c r="G102" s="28" t="n"/>
      <c r="H102" s="7" t="n"/>
      <c r="I102" s="7" t="n"/>
      <c r="J102" s="8" t="n"/>
      <c r="K102" s="9">
        <f>IF(I102="","",I102*J102)</f>
        <v/>
      </c>
      <c r="L102" s="9">
        <f>IF(I102="","",I102+K102)</f>
        <v/>
      </c>
      <c r="M102" s="9">
        <f>IF(OR(H102="",I102=""),"",I102-H102)</f>
        <v/>
      </c>
      <c r="N102" s="10">
        <f>IF(OR(H102="",M102=""),"",IF(H102=0,0,M102/H102))</f>
        <v/>
      </c>
      <c r="O102" s="4" t="n"/>
      <c r="P102" s="5" t="n"/>
      <c r="Q102" s="11">
        <f>IF(M102="","",IF(M102&gt;0,"Keret túllépve","Kereten belül"))</f>
        <v/>
      </c>
    </row>
    <row r="103">
      <c r="A103" s="4" t="n"/>
      <c r="B103" s="5" t="n"/>
      <c r="C103" s="4" t="n"/>
      <c r="D103" s="4" t="n"/>
      <c r="E103" s="5" t="n"/>
      <c r="F103" s="4" t="n"/>
      <c r="G103" s="28" t="n"/>
      <c r="H103" s="7" t="n"/>
      <c r="I103" s="7" t="n"/>
      <c r="J103" s="8" t="n"/>
      <c r="K103" s="12">
        <f>IF(I103="","",I103*J103)</f>
        <v/>
      </c>
      <c r="L103" s="12">
        <f>IF(I103="","",I103+K103)</f>
        <v/>
      </c>
      <c r="M103" s="12">
        <f>IF(OR(H103="",I103=""),"",I103-H103)</f>
        <v/>
      </c>
      <c r="N103" s="13">
        <f>IF(OR(H103="",M103=""),"",IF(H103=0,0,M103/H103))</f>
        <v/>
      </c>
      <c r="O103" s="4" t="n"/>
      <c r="P103" s="5" t="n"/>
      <c r="Q103" s="14">
        <f>IF(M103="","",IF(M103&gt;0,"Keret túllépve","Kereten belül"))</f>
        <v/>
      </c>
    </row>
  </sheetData>
  <autoFilter ref="A3:Q103"/>
  <mergeCells count="1">
    <mergeCell ref="A1:Q1"/>
  </mergeCells>
  <conditionalFormatting sqref="M4:M10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Q4:Q103">
    <cfRule type="expression" priority="3" dxfId="0" stopIfTrue="1">
      <formula>$Q4="Keret túllépve"</formula>
    </cfRule>
  </conditionalFormatting>
  <dataValidations count="4">
    <dataValidation sqref="C4:C103" showErrorMessage="1" showInputMessage="1" allowBlank="1" errorTitle="Érvénytelen költségkategória" error="Válasszon a megadott költségkategóriák közül." type="list">
      <formula1>"Személyi jellegű ráfordítás,Alvállalkozó,Anyagbeszerzés,Eszközbeszerzés,Utazás,Marketing,Iroda és adminisztráció,Szoftver / előfizetés"</formula1>
    </dataValidation>
    <dataValidation sqref="D4:D103" showErrorMessage="1" showInputMessage="1" allowBlank="1" errorTitle="Érvénytelen költségtípus" error="Válasszon a megadott költségtípusok közül." type="list">
      <formula1>"Fix,Változó,Egyszeri,Ismétlődő"</formula1>
    </dataValidation>
    <dataValidation sqref="J4:J103" showErrorMessage="1" showInputMessage="1" allowBlank="1" errorTitle="Érvénytelen ÁFA-kulcs" error="Válasszon 27%, 18%, 5% vagy 0% ÁFA-kulcsot." type="list">
      <formula1>"27%,18%,5%,0%"</formula1>
    </dataValidation>
    <dataValidation sqref="O4:O103" showErrorMessage="1" showInputMessage="1" allowBlank="1" errorTitle="Érvénytelen fizetési státusz" error="Válasszon a megadott fizetési státuszok közül." type="list">
      <formula1>"Tervezett,Jóváhagyásra vár,Kifizetve,Részben kifizetve"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4" customWidth="1" min="3" max="3"/>
    <col width="32" customWidth="1" min="4" max="4"/>
    <col width="21" customWidth="1" min="5" max="5"/>
    <col width="4" customWidth="1" min="6" max="6"/>
    <col width="31" customWidth="1" min="7" max="7"/>
    <col width="23" customWidth="1" min="8" max="8"/>
  </cols>
  <sheetData>
    <row r="1" ht="28" customHeight="1">
      <c r="A1" s="1" t="inlineStr">
        <is>
          <t>Projekt pénzügyi összesítő és dashboard</t>
        </is>
      </c>
    </row>
    <row r="2"/>
    <row r="3">
      <c r="A3" s="15" t="inlineStr">
        <is>
          <t>Projektparaméterek</t>
        </is>
      </c>
      <c r="B3" s="15" t="inlineStr">
        <is>
          <t>Érték</t>
        </is>
      </c>
      <c r="D3" s="15" t="inlineStr">
        <is>
          <t>KPI mutató</t>
        </is>
      </c>
      <c r="E3" s="15" t="inlineStr">
        <is>
          <t>Érték</t>
        </is>
      </c>
    </row>
    <row r="4">
      <c r="A4" s="16" t="inlineStr">
        <is>
          <t>Projekt neve</t>
        </is>
      </c>
      <c r="B4" s="5" t="inlineStr">
        <is>
          <t>Digitális működésfejlesztés</t>
        </is>
      </c>
      <c r="D4" s="16" t="inlineStr">
        <is>
          <t>Teljes tervezett nettó költség</t>
        </is>
      </c>
      <c r="E4" s="17">
        <f>SUM('Projekt költségvetés'!$H$4:$H$103)</f>
        <v/>
      </c>
    </row>
    <row r="5">
      <c r="A5" s="16" t="inlineStr">
        <is>
          <t>Megrendelő</t>
        </is>
      </c>
      <c r="B5" s="5" t="inlineStr">
        <is>
          <t>Duna Innováció Kft.</t>
        </is>
      </c>
      <c r="D5" s="16" t="inlineStr">
        <is>
          <t>Teljes tényleges nettó költség</t>
        </is>
      </c>
      <c r="E5" s="17">
        <f>SUM('Projekt költségvetés'!$I$4:$I$103)</f>
        <v/>
      </c>
    </row>
    <row r="6">
      <c r="A6" s="16" t="inlineStr">
        <is>
          <t>Felelős személy</t>
        </is>
      </c>
      <c r="B6" s="5" t="inlineStr">
        <is>
          <t>Kovács Anna</t>
        </is>
      </c>
      <c r="D6" s="16" t="inlineStr">
        <is>
          <t>Teljes tényleges bruttó költség</t>
        </is>
      </c>
      <c r="E6" s="17">
        <f>SUM('Projekt költségvetés'!$L$4:$L$103)</f>
        <v/>
      </c>
    </row>
    <row r="7">
      <c r="A7" s="16" t="inlineStr">
        <is>
          <t>Projekt kezdete</t>
        </is>
      </c>
      <c r="B7" s="29" t="n">
        <v>46023</v>
      </c>
      <c r="D7" s="16" t="inlineStr">
        <is>
          <t>Átlagos tényleges tétel</t>
        </is>
      </c>
      <c r="E7" s="17">
        <f>IFERROR(AVERAGE('Projekt költségvetés'!$I$4:$I$103),0)</f>
        <v/>
      </c>
    </row>
    <row r="8">
      <c r="A8" s="16" t="inlineStr">
        <is>
          <t>Projekt vége</t>
        </is>
      </c>
      <c r="B8" s="29" t="n">
        <v>46203</v>
      </c>
      <c r="D8" s="16" t="inlineStr">
        <is>
          <t>Fennmaradó keret</t>
        </is>
      </c>
      <c r="E8" s="17">
        <f>IFERROR('Összesítő és dashboard'!$B$9-'Összesítő és dashboard'!$E$5,0)</f>
        <v/>
      </c>
    </row>
    <row r="9">
      <c r="A9" s="16" t="inlineStr">
        <is>
          <t>Jóváhagyott nettó költségkeret (Ft)</t>
        </is>
      </c>
      <c r="B9" s="19" t="n">
        <v>5000000</v>
      </c>
      <c r="D9" s="16" t="inlineStr">
        <is>
          <t>Keretkihasználtság</t>
        </is>
      </c>
      <c r="E9" s="20">
        <f>IF('Összesítő és dashboard'!$B$9=0,0,'Összesítő és dashboard'!$E$5/'Összesítő és dashboard'!$B$9)</f>
        <v/>
      </c>
    </row>
    <row r="10">
      <c r="A10" s="16" t="inlineStr">
        <is>
          <t>Alkalmazott alapértelmezett ÁFA</t>
        </is>
      </c>
      <c r="B10" s="21" t="n">
        <v>0.27</v>
      </c>
      <c r="D10" s="16" t="inlineStr">
        <is>
          <t>Kifizetett tételek száma</t>
        </is>
      </c>
      <c r="E10" s="22">
        <f>COUNTIF('Projekt költségvetés'!$O$4:$O$103,"Kifizetve")</f>
        <v/>
      </c>
    </row>
    <row r="11"/>
    <row r="12"/>
    <row r="13"/>
    <row r="14">
      <c r="A14" s="23" t="inlineStr">
        <is>
          <t>Költségkategória</t>
        </is>
      </c>
      <c r="B14" s="23" t="inlineStr">
        <is>
          <t>Tervezett nettó összeg</t>
        </is>
      </c>
      <c r="C14" s="23" t="inlineStr">
        <is>
          <t>Tényleges nettó összeg</t>
        </is>
      </c>
      <c r="D14" s="23" t="inlineStr">
        <is>
          <t>Eltérés</t>
        </is>
      </c>
      <c r="E14" s="23" t="inlineStr">
        <is>
          <t>Kategória részesedése</t>
        </is>
      </c>
      <c r="G14" s="15" t="inlineStr">
        <is>
          <t>Kategória lekérdezés</t>
        </is>
      </c>
      <c r="H14" s="15" t="inlineStr">
        <is>
          <t>Érték</t>
        </is>
      </c>
    </row>
    <row r="15">
      <c r="A15" s="24" t="inlineStr">
        <is>
          <t>Személyi jellegű ráfordítás</t>
        </is>
      </c>
      <c r="B15" s="9">
        <f>SUMIFS('Projekt költségvetés'!$H$4:$H$103,'Projekt költségvetés'!$C$4:$C$103,$A15)</f>
        <v/>
      </c>
      <c r="C15" s="9">
        <f>SUMIFS('Projekt költségvetés'!$I$4:$I$103,'Projekt költségvetés'!$C$4:$C$103,$A15)</f>
        <v/>
      </c>
      <c r="D15" s="9">
        <f>IFERROR(C15-B15,0)</f>
        <v/>
      </c>
      <c r="E15" s="10">
        <f>IF('Összesítő és dashboard'!$E$5=0,0,C15/'Összesítő és dashboard'!$E$5)</f>
        <v/>
      </c>
      <c r="G15" s="16" t="inlineStr">
        <is>
          <t>Lekérdezett kategória</t>
        </is>
      </c>
      <c r="H15" s="5" t="inlineStr">
        <is>
          <t>Alvállalkozó</t>
        </is>
      </c>
    </row>
    <row r="16">
      <c r="A16" s="25" t="inlineStr">
        <is>
          <t>Alvállalkozó</t>
        </is>
      </c>
      <c r="B16" s="12">
        <f>SUMIFS('Projekt költségvetés'!$H$4:$H$103,'Projekt költségvetés'!$C$4:$C$103,$A16)</f>
        <v/>
      </c>
      <c r="C16" s="12">
        <f>SUMIFS('Projekt költségvetés'!$I$4:$I$103,'Projekt költségvetés'!$C$4:$C$103,$A16)</f>
        <v/>
      </c>
      <c r="D16" s="12">
        <f>IFERROR(C16-B16,0)</f>
        <v/>
      </c>
      <c r="E16" s="13">
        <f>IF('Összesítő és dashboard'!$E$5=0,0,C16/'Összesítő és dashboard'!$E$5)</f>
        <v/>
      </c>
      <c r="G16" s="16" t="inlineStr">
        <is>
          <t>Tervezett nettó összeg</t>
        </is>
      </c>
      <c r="H16" s="17">
        <f>IFERROR(VLOOKUP('Összesítő és dashboard'!$H$15,'Összesítő és dashboard'!$A$15:$B$22,2,FALSE),0)</f>
        <v/>
      </c>
    </row>
    <row r="17">
      <c r="A17" s="24" t="inlineStr">
        <is>
          <t>Anyagbeszerzés</t>
        </is>
      </c>
      <c r="B17" s="9">
        <f>SUMIFS('Projekt költségvetés'!$H$4:$H$103,'Projekt költségvetés'!$C$4:$C$103,$A17)</f>
        <v/>
      </c>
      <c r="C17" s="9">
        <f>SUMIFS('Projekt költségvetés'!$I$4:$I$103,'Projekt költségvetés'!$C$4:$C$103,$A17)</f>
        <v/>
      </c>
      <c r="D17" s="9">
        <f>IFERROR(C17-B17,0)</f>
        <v/>
      </c>
      <c r="E17" s="10">
        <f>IF('Összesítő és dashboard'!$E$5=0,0,C17/'Összesítő és dashboard'!$E$5)</f>
        <v/>
      </c>
    </row>
    <row r="18">
      <c r="A18" s="25" t="inlineStr">
        <is>
          <t>Eszközbeszerzés</t>
        </is>
      </c>
      <c r="B18" s="12">
        <f>SUMIFS('Projekt költségvetés'!$H$4:$H$103,'Projekt költségvetés'!$C$4:$C$103,$A18)</f>
        <v/>
      </c>
      <c r="C18" s="12">
        <f>SUMIFS('Projekt költségvetés'!$I$4:$I$103,'Projekt költségvetés'!$C$4:$C$103,$A18)</f>
        <v/>
      </c>
      <c r="D18" s="12">
        <f>IFERROR(C18-B18,0)</f>
        <v/>
      </c>
      <c r="E18" s="13">
        <f>IF('Összesítő és dashboard'!$E$5=0,0,C18/'Összesítő és dashboard'!$E$5)</f>
        <v/>
      </c>
    </row>
    <row r="19">
      <c r="A19" s="24" t="inlineStr">
        <is>
          <t>Utazás</t>
        </is>
      </c>
      <c r="B19" s="9">
        <f>SUMIFS('Projekt költségvetés'!$H$4:$H$103,'Projekt költségvetés'!$C$4:$C$103,$A19)</f>
        <v/>
      </c>
      <c r="C19" s="9">
        <f>SUMIFS('Projekt költségvetés'!$I$4:$I$103,'Projekt költségvetés'!$C$4:$C$103,$A19)</f>
        <v/>
      </c>
      <c r="D19" s="9">
        <f>IFERROR(C19-B19,0)</f>
        <v/>
      </c>
      <c r="E19" s="10">
        <f>IF('Összesítő és dashboard'!$E$5=0,0,C19/'Összesítő és dashboard'!$E$5)</f>
        <v/>
      </c>
    </row>
    <row r="20">
      <c r="A20" s="25" t="inlineStr">
        <is>
          <t>Marketing</t>
        </is>
      </c>
      <c r="B20" s="12">
        <f>SUMIFS('Projekt költségvetés'!$H$4:$H$103,'Projekt költségvetés'!$C$4:$C$103,$A20)</f>
        <v/>
      </c>
      <c r="C20" s="12">
        <f>SUMIFS('Projekt költségvetés'!$I$4:$I$103,'Projekt költségvetés'!$C$4:$C$103,$A20)</f>
        <v/>
      </c>
      <c r="D20" s="12">
        <f>IFERROR(C20-B20,0)</f>
        <v/>
      </c>
      <c r="E20" s="13">
        <f>IF('Összesítő és dashboard'!$E$5=0,0,C20/'Összesítő és dashboard'!$E$5)</f>
        <v/>
      </c>
    </row>
    <row r="21">
      <c r="A21" s="24" t="inlineStr">
        <is>
          <t>Iroda és adminisztráció</t>
        </is>
      </c>
      <c r="B21" s="9">
        <f>SUMIFS('Projekt költségvetés'!$H$4:$H$103,'Projekt költségvetés'!$C$4:$C$103,$A21)</f>
        <v/>
      </c>
      <c r="C21" s="9">
        <f>SUMIFS('Projekt költségvetés'!$I$4:$I$103,'Projekt költségvetés'!$C$4:$C$103,$A21)</f>
        <v/>
      </c>
      <c r="D21" s="9">
        <f>IFERROR(C21-B21,0)</f>
        <v/>
      </c>
      <c r="E21" s="10">
        <f>IF('Összesítő és dashboard'!$E$5=0,0,C21/'Összesítő és dashboard'!$E$5)</f>
        <v/>
      </c>
    </row>
    <row r="22">
      <c r="A22" s="25" t="inlineStr">
        <is>
          <t>Szoftver / előfizetés</t>
        </is>
      </c>
      <c r="B22" s="12">
        <f>SUMIFS('Projekt költségvetés'!$H$4:$H$103,'Projekt költségvetés'!$C$4:$C$103,$A22)</f>
        <v/>
      </c>
      <c r="C22" s="12">
        <f>SUMIFS('Projekt költségvetés'!$I$4:$I$103,'Projekt költségvetés'!$C$4:$C$103,$A22)</f>
        <v/>
      </c>
      <c r="D22" s="12">
        <f>IFERROR(C22-B22,0)</f>
        <v/>
      </c>
      <c r="E22" s="13">
        <f>IF('Összesítő és dashboard'!$E$5=0,0,C22/'Összesítő és dashboard'!$E$5)</f>
        <v/>
      </c>
    </row>
    <row r="23"/>
    <row r="24"/>
    <row r="25">
      <c r="A25" s="15" t="inlineStr">
        <is>
          <t>Keretállapot</t>
        </is>
      </c>
      <c r="B25" s="15" t="inlineStr">
        <is>
          <t>Összeg</t>
        </is>
      </c>
    </row>
    <row r="26">
      <c r="A26" s="26" t="inlineStr">
        <is>
          <t>Keretkihasználtság (felhasznált nettó)</t>
        </is>
      </c>
      <c r="B26" s="17">
        <f>'Összesítő és dashboard'!$E$5</f>
        <v/>
      </c>
    </row>
    <row r="27">
      <c r="A27" s="26" t="inlineStr">
        <is>
          <t>Fennmaradó keret</t>
        </is>
      </c>
      <c r="B27" s="17">
        <f>'Összesítő és dashboard'!$E$8</f>
        <v/>
      </c>
    </row>
  </sheetData>
  <mergeCells count="1">
    <mergeCell ref="A1:H1"/>
  </mergeCells>
  <conditionalFormatting sqref="E8">
    <cfRule type="cellIs" priority="1" operator="lessThan" dxfId="0">
      <formula>0</formula>
    </cfRule>
  </conditionalFormatting>
  <conditionalFormatting sqref="E9">
    <cfRule type="cellIs" priority="2" operator="greaterThan" dxfId="0">
      <formula>1</formula>
    </cfRule>
  </conditionalFormatting>
  <dataValidations count="1">
    <dataValidation sqref="H15" showErrorMessage="1" showInputMessage="1" allowBlank="0" errorTitle="Érvénytelen kategória" error="Válasszon a kategórialistából." type="list">
      <formula1>"Személyi jellegű ráfordítás,Alvállalkozó,Anyagbeszerzés,Eszközbeszerzés,Utazás,Marketing,Iroda és adminisztráció,Szoftver / előfizetés"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Útmutató a projekt költségvetés sablon használatához</t>
        </is>
      </c>
    </row>
    <row r="2"/>
    <row r="3">
      <c r="A3" s="15" t="inlineStr">
        <is>
          <t>Téma</t>
        </is>
      </c>
      <c r="B3" s="15" t="inlineStr">
        <is>
          <t>Útmutatás</t>
        </is>
      </c>
    </row>
    <row r="4" ht="42" customHeight="1">
      <c r="A4" s="16" t="inlineStr">
        <is>
          <t>Adatbevitel</t>
        </is>
      </c>
      <c r="B4" s="27" t="inlineStr">
        <is>
          <t>A Projekt költségvetés munkalapon a halványsárga cellák kitöltendő mezők. A tételazonosító legyen egyedi.</t>
        </is>
      </c>
    </row>
    <row r="5" ht="42" customHeight="1">
      <c r="A5" s="16" t="inlineStr">
        <is>
          <t>Számított oszlopok</t>
        </is>
      </c>
      <c r="B5" s="27" t="inlineStr">
        <is>
          <t>A Tényleges ÁFA, a bruttó költség, az eltérés, az eltérés százaléka és a keretfigyelmeztetés automatikusan számolódik, ezeket nem kell kézzel módosítani.</t>
        </is>
      </c>
    </row>
    <row r="6" ht="42" customHeight="1">
      <c r="A6" s="16" t="inlineStr">
        <is>
          <t>Összegek</t>
        </is>
      </c>
      <c r="B6" s="27" t="inlineStr">
        <is>
          <t>Minden összeg nettó Ft-ban értendő, kivéve a Tényleges bruttó költség oszlopot.</t>
        </is>
      </c>
    </row>
    <row r="7" ht="42" customHeight="1">
      <c r="A7" s="16" t="inlineStr">
        <is>
          <t>ÁFA-kezelés</t>
        </is>
      </c>
      <c r="B7" s="27" t="inlineStr">
        <is>
          <t>Az ÁFA-kulcsot minden esetben a számla vagy bizonylat alapján kell kiválasztani. Az alapértelmezett ÁFA-paraméter szerkeszthető az Összesítő és dashboard lapon.</t>
        </is>
      </c>
    </row>
    <row r="8" ht="42" customHeight="1">
      <c r="A8" s="16" t="inlineStr">
        <is>
          <t>Eltérés értelmezése</t>
        </is>
      </c>
      <c r="B8" s="27" t="inlineStr">
        <is>
          <t>A pozitív eltérés a tervezett költség túllépését jelzi, ezért piros figyelmeztetést kap. A negatív eltérés megtakarítást jelent, ezért zöld jelölést kap.</t>
        </is>
      </c>
    </row>
    <row r="9" ht="42" customHeight="1">
      <c r="A9" s="16" t="inlineStr">
        <is>
          <t>Dashboard</t>
        </is>
      </c>
      <c r="B9" s="27" t="inlineStr">
        <is>
          <t>Az Összesítő és dashboard lapon a költségkeret, a kifizetett tételek száma, a kategória-összesítők és a diagramok a teljes előkészített adatbeviteli tartományt figyelik.</t>
        </is>
      </c>
    </row>
    <row r="10" ht="42" customHeight="1">
      <c r="A10" s="16" t="inlineStr">
        <is>
          <t>Könyvelés és NAV</t>
        </is>
      </c>
      <c r="B10" s="27" t="inlineStr">
        <is>
          <t>A sablon nem helyettesíti a könyvelési, számlázási, NAV- és egyéb jogszabályi nyilvántartásokat.</t>
        </is>
      </c>
    </row>
    <row r="11" ht="42" customHeight="1">
      <c r="A11" s="16" t="inlineStr">
        <is>
          <t>Adatvédelem</t>
        </is>
      </c>
      <c r="B11" s="27" t="inlineStr">
        <is>
          <t>Számlák, bizonylatok és személyes adatok kezelése során a GDPR és a NAIH adatvédelmi szempontjait alkalmazni kell.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2026-10-04T21:29:39Z</dcterms:created>
  <dcterms:modified xmlns:dcterms="http://purl.org/dc/terms/" xmlns:xsi="http://www.w3.org/2001/XMLSchema-instance" xsi:type="dcterms:W3CDTF">2026-10-04T21:29:39Z</dcterms:modified>
</cp:coreProperties>
</file>