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fizetések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araméterek" sheetId="3" state="visible" r:id="rId3"/>
    <sheet xmlns:r="http://schemas.openxmlformats.org/officeDocument/2006/relationships" name="Útmutató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.mm.dd."/>
    <numFmt numFmtId="165" formatCode="# ##0 &quot;Ft&quot;"/>
    <numFmt numFmtId="166" formatCode="0.0%"/>
    <numFmt numFmtId="167" formatCode="# ##0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5"/>
    </font>
    <font>
      <name val="Aptos"/>
      <b val="1"/>
      <color rgb="001F2937"/>
      <sz val="10"/>
    </font>
    <font>
      <name val="Aptos"/>
      <i val="1"/>
      <color rgb="00475569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right" vertical="center"/>
    </xf>
    <xf numFmtId="0" fontId="1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top" wrapText="1"/>
    </xf>
    <xf numFmtId="166" fontId="2" fillId="3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5" fontId="4" fillId="3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Befizetés és egyenleg személyenként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'Befizetések'!J1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'Befizetések'!$C$2:$C$101</f>
            </numRef>
          </cat>
          <val>
            <numRef>
              <f>'Befizetések'!$J$2:$J$101</f>
            </numRef>
          </val>
        </ser>
        <ser>
          <idx val="1"/>
          <order val="1"/>
          <tx>
            <strRef>
              <f>'Befizetések'!N1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'Befizetések'!$C$2:$C$101</f>
            </numRef>
          </cat>
          <val>
            <numRef>
              <f>'Befizetések'!$N$2:$N$101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Megtakarító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Összeg (Ft)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Egyenleg megoszlása terméktípusonként</a:t>
            </a:r>
          </a:p>
        </rich>
      </tx>
    </title>
    <plotArea>
      <pieChart>
        <varyColors val="1"/>
        <ser>
          <idx val="0"/>
          <order val="0"/>
          <tx>
            <strRef>
              <f>'Dashboard'!H3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'Dashboard'!$G$4:$G$6</f>
            </numRef>
          </cat>
          <val>
            <numRef>
              <f>'Dashboard'!$H$4:$H$6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Havi befizetések időbeli alakulása</a:t>
            </a:r>
          </a:p>
        </rich>
      </tx>
    </title>
    <plotArea>
      <lineChart>
        <grouping val="standard"/>
        <ser>
          <idx val="0"/>
          <order val="0"/>
          <tx>
            <strRef>
              <f>'Befizetések'!J1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'Befizetések'!$B$2:$B$101</f>
            </numRef>
          </cat>
          <val>
            <numRef>
              <f>'Befizetések'!$J$2:$J$101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Befizetés dátuma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Összeg (Ft)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32</row>
      <rowOff>0</rowOff>
    </from>
    <ext cx="612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BefizetesekTabla" displayName="BefizetesekTabla" ref="A1:Q101" headerRowCount="1">
  <autoFilter ref="A1:Q101"/>
  <tableColumns count="17">
    <tableColumn id="1" name="Sorszám"/>
    <tableColumn id="2" name="Befizetés dátuma"/>
    <tableColumn id="3" name="Megtakarító neve"/>
    <tableColumn id="4" name="Lakóhely"/>
    <tableColumn id="5" name="Jogviszony / foglalkoztató"/>
    <tableColumn id="6" name="Termék típusa"/>
    <tableColumn id="7" name="Szolgáltató"/>
    <tableColumn id="8" name="Havi befizetés (Ft)"/>
    <tableColumn id="9" name="Munkáltatói hozzájárulás (Ft)"/>
    <tableColumn id="10" name="Összes befizetés (Ft)"/>
    <tableColumn id="11" name="Adójóváírási kulcs"/>
    <tableColumn id="12" name="Várható adójóváírás (Ft)"/>
    <tableColumn id="13" name="Hozam / veszteség (Ft)"/>
    <tableColumn id="14" name="Aktuális egyenleg (Ft)"/>
    <tableColumn id="15" name="Célösszeg (Ft)"/>
    <tableColumn id="16" name="Teljesültség (%)"/>
    <tableColumn id="17" name="Státusz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2" customWidth="1" min="3" max="3"/>
    <col width="18" customWidth="1" min="4" max="4"/>
    <col width="25" customWidth="1" min="5" max="5"/>
    <col width="27" customWidth="1" min="6" max="6"/>
    <col width="32" customWidth="1" min="7" max="7"/>
    <col width="19" customWidth="1" min="8" max="8"/>
    <col width="26" customWidth="1" min="9" max="9"/>
    <col width="19" customWidth="1" min="10" max="10"/>
    <col width="18" customWidth="1" min="11" max="11"/>
    <col width="23" customWidth="1" min="12" max="12"/>
    <col width="19" customWidth="1" min="13" max="13"/>
    <col width="21" customWidth="1" min="14" max="14"/>
    <col width="18" customWidth="1" min="15" max="15"/>
    <col width="16" customWidth="1" min="16" max="16"/>
    <col width="22" customWidth="1" min="17" max="17"/>
  </cols>
  <sheetData>
    <row r="1" ht="22" customHeight="1">
      <c r="A1" s="1" t="inlineStr">
        <is>
          <t>Sorszám</t>
        </is>
      </c>
      <c r="B1" s="1" t="inlineStr">
        <is>
          <t>Befizetés dátuma</t>
        </is>
      </c>
      <c r="C1" s="1" t="inlineStr">
        <is>
          <t>Megtakarító neve</t>
        </is>
      </c>
      <c r="D1" s="1" t="inlineStr">
        <is>
          <t>Lakóhely</t>
        </is>
      </c>
      <c r="E1" s="1" t="inlineStr">
        <is>
          <t>Jogviszony / foglalkoztató</t>
        </is>
      </c>
      <c r="F1" s="1" t="inlineStr">
        <is>
          <t>Termék típusa</t>
        </is>
      </c>
      <c r="G1" s="1" t="inlineStr">
        <is>
          <t>Szolgáltató</t>
        </is>
      </c>
      <c r="H1" s="1" t="inlineStr">
        <is>
          <t>Havi befizetés (Ft)</t>
        </is>
      </c>
      <c r="I1" s="1" t="inlineStr">
        <is>
          <t>Munkáltatói hozzájárulás (Ft)</t>
        </is>
      </c>
      <c r="J1" s="1" t="inlineStr">
        <is>
          <t>Összes befizetés (Ft)</t>
        </is>
      </c>
      <c r="K1" s="1" t="inlineStr">
        <is>
          <t>Adójóváírási kulcs</t>
        </is>
      </c>
      <c r="L1" s="1" t="inlineStr">
        <is>
          <t>Várható adójóváírás (Ft)</t>
        </is>
      </c>
      <c r="M1" s="1" t="inlineStr">
        <is>
          <t>Hozam / veszteség (Ft)</t>
        </is>
      </c>
      <c r="N1" s="1" t="inlineStr">
        <is>
          <t>Aktuális egyenleg (Ft)</t>
        </is>
      </c>
      <c r="O1" s="1" t="inlineStr">
        <is>
          <t>Célösszeg (Ft)</t>
        </is>
      </c>
      <c r="P1" s="1" t="inlineStr">
        <is>
          <t>Teljesültség (%)</t>
        </is>
      </c>
      <c r="Q1" s="1" t="inlineStr">
        <is>
          <t>Státusz</t>
        </is>
      </c>
    </row>
    <row r="2" ht="22" customHeight="1">
      <c r="A2" s="2">
        <f>IF(B2="","",COUNT($B$2:B2))</f>
        <v/>
      </c>
      <c r="B2" s="31" t="n">
        <v>46034</v>
      </c>
      <c r="C2" s="4" t="inlineStr">
        <is>
          <t>Nagy Péter</t>
        </is>
      </c>
      <c r="D2" s="4" t="inlineStr">
        <is>
          <t>Budapest</t>
        </is>
      </c>
      <c r="E2" s="4" t="inlineStr">
        <is>
          <t>Kft.</t>
        </is>
      </c>
      <c r="F2" s="4" t="inlineStr">
        <is>
          <t>Önkéntes nyugdíjpénztár</t>
        </is>
      </c>
      <c r="G2" s="4" t="inlineStr">
        <is>
          <t>Prémium Önkéntes Nyugdíjpénztár</t>
        </is>
      </c>
      <c r="H2" s="32" t="n">
        <v>80000</v>
      </c>
      <c r="I2" s="32" t="n">
        <v>20000</v>
      </c>
      <c r="J2" s="33">
        <f>IF(B2="","",H2+I2)</f>
        <v/>
      </c>
      <c r="K2" s="7">
        <f>IF(F2="","",IFERROR(VLOOKUP(F2,'Paraméterek'!$A$8:$B$10,2,FALSE),0))</f>
        <v/>
      </c>
      <c r="L2" s="33">
        <f>IF(OR(B2="",K2=""),"",J2*K2)</f>
        <v/>
      </c>
      <c r="M2" s="32" t="n">
        <v>42000</v>
      </c>
      <c r="N2" s="33">
        <f>IF(B2="","",J2+L2+M2)</f>
        <v/>
      </c>
      <c r="O2" s="32" t="n">
        <v>150000</v>
      </c>
      <c r="P2" s="7">
        <f>IF(OR(B2="",O2=0),"",IFERROR(N2/O2,0))</f>
        <v/>
      </c>
      <c r="Q2" s="2">
        <f>IF(P2="","",IF(P2&gt;=1,"Cél elérve",IF(P2&gt;=0.75,"Jó úton","Felülvizsgálandó")))</f>
        <v/>
      </c>
    </row>
    <row r="3" ht="22" customHeight="1">
      <c r="A3" s="8">
        <f>IF(B3="","",COUNT($B$2:B3))</f>
        <v/>
      </c>
      <c r="B3" s="31" t="n">
        <v>46063</v>
      </c>
      <c r="C3" s="4" t="inlineStr">
        <is>
          <t>Kovács Anna</t>
        </is>
      </c>
      <c r="D3" s="4" t="inlineStr">
        <is>
          <t>Debrecen</t>
        </is>
      </c>
      <c r="E3" s="4" t="inlineStr">
        <is>
          <t>egyéni vállalkozó</t>
        </is>
      </c>
      <c r="F3" s="4" t="inlineStr">
        <is>
          <t>NYESZ</t>
        </is>
      </c>
      <c r="G3" s="4" t="inlineStr">
        <is>
          <t>Alfa Befektetési Zrt.</t>
        </is>
      </c>
      <c r="H3" s="32" t="n">
        <v>120000</v>
      </c>
      <c r="I3" s="32" t="n">
        <v>0</v>
      </c>
      <c r="J3" s="34">
        <f>IF(B3="","",H3+I3)</f>
        <v/>
      </c>
      <c r="K3" s="10">
        <f>IF(F3="","",IFERROR(VLOOKUP(F3,'Paraméterek'!$A$8:$B$10,2,FALSE),0))</f>
        <v/>
      </c>
      <c r="L3" s="34">
        <f>IF(OR(B3="",K3=""),"",J3*K3)</f>
        <v/>
      </c>
      <c r="M3" s="32" t="n">
        <v>18000</v>
      </c>
      <c r="N3" s="34">
        <f>IF(B3="","",J3+L3+M3)</f>
        <v/>
      </c>
      <c r="O3" s="32" t="n">
        <v>180000</v>
      </c>
      <c r="P3" s="10">
        <f>IF(OR(B3="",O3=0),"",IFERROR(N3/O3,0))</f>
        <v/>
      </c>
      <c r="Q3" s="8">
        <f>IF(P3="","",IF(P3&gt;=1,"Cél elérve",IF(P3&gt;=0.75,"Jó úton","Felülvizsgálandó")))</f>
        <v/>
      </c>
    </row>
    <row r="4" ht="22" customHeight="1">
      <c r="A4" s="2">
        <f>IF(B4="","",COUNT($B$2:B4))</f>
        <v/>
      </c>
      <c r="B4" s="31" t="n">
        <v>46090</v>
      </c>
      <c r="C4" s="4" t="inlineStr">
        <is>
          <t>Szabó Gábor</t>
        </is>
      </c>
      <c r="D4" s="4" t="inlineStr">
        <is>
          <t>Szeged</t>
        </is>
      </c>
      <c r="E4" s="4" t="inlineStr">
        <is>
          <t>Bt.</t>
        </is>
      </c>
      <c r="F4" s="4" t="inlineStr">
        <is>
          <t>Nyugdíjbiztosítás</t>
        </is>
      </c>
      <c r="G4" s="4" t="inlineStr">
        <is>
          <t>Biztos Jövő Biztosító Zrt.</t>
        </is>
      </c>
      <c r="H4" s="32" t="n">
        <v>65000</v>
      </c>
      <c r="I4" s="32" t="n">
        <v>10000</v>
      </c>
      <c r="J4" s="33">
        <f>IF(B4="","",H4+I4)</f>
        <v/>
      </c>
      <c r="K4" s="7">
        <f>IF(F4="","",IFERROR(VLOOKUP(F4,'Paraméterek'!$A$8:$B$10,2,FALSE),0))</f>
        <v/>
      </c>
      <c r="L4" s="33">
        <f>IF(OR(B4="",K4=""),"",J4*K4)</f>
        <v/>
      </c>
      <c r="M4" s="32" t="n">
        <v>-8000</v>
      </c>
      <c r="N4" s="33">
        <f>IF(B4="","",J4+L4+M4)</f>
        <v/>
      </c>
      <c r="O4" s="32" t="n">
        <v>110000</v>
      </c>
      <c r="P4" s="7">
        <f>IF(OR(B4="",O4=0),"",IFERROR(N4/O4,0))</f>
        <v/>
      </c>
      <c r="Q4" s="2">
        <f>IF(P4="","",IF(P4&gt;=1,"Cél elérve",IF(P4&gt;=0.75,"Jó úton","Felülvizsgálandó")))</f>
        <v/>
      </c>
    </row>
    <row r="5" ht="22" customHeight="1">
      <c r="A5" s="8">
        <f>IF(B5="","",COUNT($B$2:B5))</f>
        <v/>
      </c>
      <c r="B5" s="31" t="n">
        <v>46125</v>
      </c>
      <c r="C5" s="4" t="inlineStr">
        <is>
          <t>Tóth Erzsébet</t>
        </is>
      </c>
      <c r="D5" s="4" t="inlineStr">
        <is>
          <t>Miskolc</t>
        </is>
      </c>
      <c r="E5" s="4" t="inlineStr">
        <is>
          <t>Kft.</t>
        </is>
      </c>
      <c r="F5" s="4" t="inlineStr">
        <is>
          <t>Önkéntes nyugdíjpénztár</t>
        </is>
      </c>
      <c r="G5" s="4" t="inlineStr">
        <is>
          <t>Horizont Önkéntes Nyugdíjpénztár</t>
        </is>
      </c>
      <c r="H5" s="32" t="n">
        <v>90000</v>
      </c>
      <c r="I5" s="32" t="n">
        <v>30000</v>
      </c>
      <c r="J5" s="34">
        <f>IF(B5="","",H5+I5)</f>
        <v/>
      </c>
      <c r="K5" s="10">
        <f>IF(F5="","",IFERROR(VLOOKUP(F5,'Paraméterek'!$A$8:$B$10,2,FALSE),0))</f>
        <v/>
      </c>
      <c r="L5" s="34">
        <f>IF(OR(B5="",K5=""),"",J5*K5)</f>
        <v/>
      </c>
      <c r="M5" s="32" t="n">
        <v>32000</v>
      </c>
      <c r="N5" s="34">
        <f>IF(B5="","",J5+L5+M5)</f>
        <v/>
      </c>
      <c r="O5" s="32" t="n">
        <v>200000</v>
      </c>
      <c r="P5" s="10">
        <f>IF(OR(B5="",O5=0),"",IFERROR(N5/O5,0))</f>
        <v/>
      </c>
      <c r="Q5" s="8">
        <f>IF(P5="","",IF(P5&gt;=1,"Cél elérve",IF(P5&gt;=0.75,"Jó úton","Felülvizsgálandó")))</f>
        <v/>
      </c>
    </row>
    <row r="6" ht="22" customHeight="1">
      <c r="A6" s="2">
        <f>IF(B6="","",COUNT($B$2:B6))</f>
        <v/>
      </c>
      <c r="B6" s="31" t="n">
        <v>46153</v>
      </c>
      <c r="C6" s="4" t="inlineStr">
        <is>
          <t>Horváth Zoltán</t>
        </is>
      </c>
      <c r="D6" s="4" t="inlineStr">
        <is>
          <t>Pécs</t>
        </is>
      </c>
      <c r="E6" s="4" t="inlineStr">
        <is>
          <t>Kft.</t>
        </is>
      </c>
      <c r="F6" s="4" t="inlineStr">
        <is>
          <t>NYESZ</t>
        </is>
      </c>
      <c r="G6" s="4" t="inlineStr">
        <is>
          <t>Duna Értékpapír Zrt.</t>
        </is>
      </c>
      <c r="H6" s="32" t="n">
        <v>150000</v>
      </c>
      <c r="I6" s="32" t="n">
        <v>15000</v>
      </c>
      <c r="J6" s="33">
        <f>IF(B6="","",H6+I6)</f>
        <v/>
      </c>
      <c r="K6" s="7">
        <f>IF(F6="","",IFERROR(VLOOKUP(F6,'Paraméterek'!$A$8:$B$10,2,FALSE),0))</f>
        <v/>
      </c>
      <c r="L6" s="33">
        <f>IF(OR(B6="",K6=""),"",J6*K6)</f>
        <v/>
      </c>
      <c r="M6" s="32" t="n">
        <v>26000</v>
      </c>
      <c r="N6" s="33">
        <f>IF(B6="","",J6+L6+M6)</f>
        <v/>
      </c>
      <c r="O6" s="32" t="n">
        <v>230000</v>
      </c>
      <c r="P6" s="7">
        <f>IF(OR(B6="",O6=0),"",IFERROR(N6/O6,0))</f>
        <v/>
      </c>
      <c r="Q6" s="2">
        <f>IF(P6="","",IF(P6&gt;=1,"Cél elérve",IF(P6&gt;=0.75,"Jó úton","Felülvizsgálandó")))</f>
        <v/>
      </c>
    </row>
    <row r="7" ht="22" customHeight="1">
      <c r="A7" s="8">
        <f>IF(B7="","",COUNT($B$2:B7))</f>
        <v/>
      </c>
      <c r="B7" s="31" t="n">
        <v>46181</v>
      </c>
      <c r="C7" s="4" t="inlineStr">
        <is>
          <t>Kiss Mária</t>
        </is>
      </c>
      <c r="D7" s="4" t="inlineStr">
        <is>
          <t>Győr</t>
        </is>
      </c>
      <c r="E7" s="4" t="inlineStr">
        <is>
          <t>egyéni vállalkozó</t>
        </is>
      </c>
      <c r="F7" s="4" t="inlineStr">
        <is>
          <t>Nyugdíjbiztosítás</t>
        </is>
      </c>
      <c r="G7" s="4" t="inlineStr">
        <is>
          <t>Jövőkép Biztosító Zrt.</t>
        </is>
      </c>
      <c r="H7" s="32" t="n">
        <v>35000</v>
      </c>
      <c r="I7" s="32" t="n">
        <v>0</v>
      </c>
      <c r="J7" s="34">
        <f>IF(B7="","",H7+I7)</f>
        <v/>
      </c>
      <c r="K7" s="10">
        <f>IF(F7="","",IFERROR(VLOOKUP(F7,'Paraméterek'!$A$8:$B$10,2,FALSE),0))</f>
        <v/>
      </c>
      <c r="L7" s="34">
        <f>IF(OR(B7="",K7=""),"",J7*K7)</f>
        <v/>
      </c>
      <c r="M7" s="32" t="n">
        <v>6000</v>
      </c>
      <c r="N7" s="34">
        <f>IF(B7="","",J7+L7+M7)</f>
        <v/>
      </c>
      <c r="O7" s="32" t="n">
        <v>80000</v>
      </c>
      <c r="P7" s="10">
        <f>IF(OR(B7="",O7=0),"",IFERROR(N7/O7,0))</f>
        <v/>
      </c>
      <c r="Q7" s="8">
        <f>IF(P7="","",IF(P7&gt;=1,"Cél elérve",IF(P7&gt;=0.75,"Jó úton","Felülvizsgálandó")))</f>
        <v/>
      </c>
    </row>
    <row r="8" ht="22" customHeight="1">
      <c r="A8" s="2">
        <f>IF(B8="","",COUNT($B$2:B8))</f>
        <v/>
      </c>
      <c r="B8" s="31" t="n">
        <v>46217</v>
      </c>
      <c r="C8" s="4" t="inlineStr">
        <is>
          <t>Varga István</t>
        </is>
      </c>
      <c r="D8" s="4" t="inlineStr">
        <is>
          <t>Nyíregyháza</t>
        </is>
      </c>
      <c r="E8" s="4" t="inlineStr">
        <is>
          <t>Bt.</t>
        </is>
      </c>
      <c r="F8" s="4" t="inlineStr">
        <is>
          <t>Önkéntes nyugdíjpénztár</t>
        </is>
      </c>
      <c r="G8" s="4" t="inlineStr">
        <is>
          <t>Prémium Önkéntes Nyugdíjpénztár</t>
        </is>
      </c>
      <c r="H8" s="32" t="n">
        <v>55000</v>
      </c>
      <c r="I8" s="32" t="n">
        <v>10000</v>
      </c>
      <c r="J8" s="33">
        <f>IF(B8="","",H8+I8)</f>
        <v/>
      </c>
      <c r="K8" s="7">
        <f>IF(F8="","",IFERROR(VLOOKUP(F8,'Paraméterek'!$A$8:$B$10,2,FALSE),0))</f>
        <v/>
      </c>
      <c r="L8" s="33">
        <f>IF(OR(B8="",K8=""),"",J8*K8)</f>
        <v/>
      </c>
      <c r="M8" s="32" t="n">
        <v>11000</v>
      </c>
      <c r="N8" s="33">
        <f>IF(B8="","",J8+L8+M8)</f>
        <v/>
      </c>
      <c r="O8" s="32" t="n">
        <v>140000</v>
      </c>
      <c r="P8" s="7">
        <f>IF(OR(B8="",O8=0),"",IFERROR(N8/O8,0))</f>
        <v/>
      </c>
      <c r="Q8" s="2">
        <f>IF(P8="","",IF(P8&gt;=1,"Cél elérve",IF(P8&gt;=0.75,"Jó úton","Felülvizsgálandó")))</f>
        <v/>
      </c>
    </row>
    <row r="9" ht="22" customHeight="1">
      <c r="A9" s="8">
        <f>IF(B9="","",COUNT($B$2:B9))</f>
        <v/>
      </c>
      <c r="B9" s="31" t="n">
        <v>46246</v>
      </c>
      <c r="C9" s="4" t="inlineStr">
        <is>
          <t>Németh Judit</t>
        </is>
      </c>
      <c r="D9" s="4" t="inlineStr">
        <is>
          <t>Kecskemét</t>
        </is>
      </c>
      <c r="E9" s="4" t="inlineStr">
        <is>
          <t>Kft.</t>
        </is>
      </c>
      <c r="F9" s="4" t="inlineStr">
        <is>
          <t>NYESZ</t>
        </is>
      </c>
      <c r="G9" s="4" t="inlineStr">
        <is>
          <t>Alfa Befektetési Zrt.</t>
        </is>
      </c>
      <c r="H9" s="32" t="n">
        <v>110000</v>
      </c>
      <c r="I9" s="32" t="n">
        <v>25000</v>
      </c>
      <c r="J9" s="34">
        <f>IF(B9="","",H9+I9)</f>
        <v/>
      </c>
      <c r="K9" s="10">
        <f>IF(F9="","",IFERROR(VLOOKUP(F9,'Paraméterek'!$A$8:$B$10,2,FALSE),0))</f>
        <v/>
      </c>
      <c r="L9" s="34">
        <f>IF(OR(B9="",K9=""),"",J9*K9)</f>
        <v/>
      </c>
      <c r="M9" s="32" t="n">
        <v>36000</v>
      </c>
      <c r="N9" s="34">
        <f>IF(B9="","",J9+L9+M9)</f>
        <v/>
      </c>
      <c r="O9" s="32" t="n">
        <v>190000</v>
      </c>
      <c r="P9" s="10">
        <f>IF(OR(B9="",O9=0),"",IFERROR(N9/O9,0))</f>
        <v/>
      </c>
      <c r="Q9" s="8">
        <f>IF(P9="","",IF(P9&gt;=1,"Cél elérve",IF(P9&gt;=0.75,"Jó úton","Felülvizsgálandó")))</f>
        <v/>
      </c>
    </row>
    <row r="10" ht="22" customHeight="1">
      <c r="A10" s="2">
        <f>IF(B10="","",COUNT($B$2:B10))</f>
        <v/>
      </c>
      <c r="B10" s="31" t="n">
        <v>46274</v>
      </c>
      <c r="C10" s="4" t="inlineStr">
        <is>
          <t>Farkas Tamás</t>
        </is>
      </c>
      <c r="D10" s="4" t="inlineStr">
        <is>
          <t>Székesfehérvár</t>
        </is>
      </c>
      <c r="E10" s="4" t="inlineStr">
        <is>
          <t>Kft.</t>
        </is>
      </c>
      <c r="F10" s="4" t="inlineStr">
        <is>
          <t>Nyugdíjbiztosítás</t>
        </is>
      </c>
      <c r="G10" s="4" t="inlineStr">
        <is>
          <t>Biztos Jövő Biztosító Zrt.</t>
        </is>
      </c>
      <c r="H10" s="32" t="n">
        <v>75000</v>
      </c>
      <c r="I10" s="32" t="n">
        <v>20000</v>
      </c>
      <c r="J10" s="33">
        <f>IF(B10="","",H10+I10)</f>
        <v/>
      </c>
      <c r="K10" s="7">
        <f>IF(F10="","",IFERROR(VLOOKUP(F10,'Paraméterek'!$A$8:$B$10,2,FALSE),0))</f>
        <v/>
      </c>
      <c r="L10" s="33">
        <f>IF(OR(B10="",K10=""),"",J10*K10)</f>
        <v/>
      </c>
      <c r="M10" s="32" t="n">
        <v>24000</v>
      </c>
      <c r="N10" s="33">
        <f>IF(B10="","",J10+L10+M10)</f>
        <v/>
      </c>
      <c r="O10" s="32" t="n">
        <v>130000</v>
      </c>
      <c r="P10" s="7">
        <f>IF(OR(B10="",O10=0),"",IFERROR(N10/O10,0))</f>
        <v/>
      </c>
      <c r="Q10" s="2">
        <f>IF(P10="","",IF(P10&gt;=1,"Cél elérve",IF(P10&gt;=0.75,"Jó úton","Felülvizsgálandó")))</f>
        <v/>
      </c>
    </row>
    <row r="11" ht="22" customHeight="1">
      <c r="A11" s="8">
        <f>IF(B11="","",COUNT($B$2:B11))</f>
        <v/>
      </c>
      <c r="B11" s="31" t="n">
        <v>46290</v>
      </c>
      <c r="C11" s="4" t="inlineStr">
        <is>
          <t>Balogh Éva</t>
        </is>
      </c>
      <c r="D11" s="4" t="inlineStr">
        <is>
          <t>Szombathely</t>
        </is>
      </c>
      <c r="E11" s="4" t="inlineStr">
        <is>
          <t>egyéni vállalkozó</t>
        </is>
      </c>
      <c r="F11" s="4" t="inlineStr">
        <is>
          <t>Önkéntes nyugdíjpénztár</t>
        </is>
      </c>
      <c r="G11" s="4" t="inlineStr">
        <is>
          <t>Horizont Önkéntes Nyugdíjpénztár</t>
        </is>
      </c>
      <c r="H11" s="32" t="n">
        <v>130000</v>
      </c>
      <c r="I11" s="32" t="n">
        <v>0</v>
      </c>
      <c r="J11" s="34">
        <f>IF(B11="","",H11+I11)</f>
        <v/>
      </c>
      <c r="K11" s="10">
        <f>IF(F11="","",IFERROR(VLOOKUP(F11,'Paraméterek'!$A$8:$B$10,2,FALSE),0))</f>
        <v/>
      </c>
      <c r="L11" s="34">
        <f>IF(OR(B11="",K11=""),"",J11*K11)</f>
        <v/>
      </c>
      <c r="M11" s="32" t="n">
        <v>30000</v>
      </c>
      <c r="N11" s="34">
        <f>IF(B11="","",J11+L11+M11)</f>
        <v/>
      </c>
      <c r="O11" s="32" t="n">
        <v>180000</v>
      </c>
      <c r="P11" s="10">
        <f>IF(OR(B11="",O11=0),"",IFERROR(N11/O11,0))</f>
        <v/>
      </c>
      <c r="Q11" s="8">
        <f>IF(P11="","",IF(P11&gt;=1,"Cél elérve",IF(P11&gt;=0.75,"Jó úton","Felülvizsgálandó")))</f>
        <v/>
      </c>
    </row>
    <row r="12" ht="22" customHeight="1">
      <c r="A12" s="2">
        <f>IF(B12="","",COUNT($B$2:B12))</f>
        <v/>
      </c>
      <c r="B12" s="31" t="n"/>
      <c r="C12" s="4" t="n"/>
      <c r="D12" s="4" t="n"/>
      <c r="E12" s="4" t="n"/>
      <c r="F12" s="4" t="n"/>
      <c r="G12" s="4" t="n"/>
      <c r="H12" s="32" t="n"/>
      <c r="I12" s="32" t="n"/>
      <c r="J12" s="33">
        <f>IF(B12="","",H12+I12)</f>
        <v/>
      </c>
      <c r="K12" s="7">
        <f>IF(F12="","",IFERROR(VLOOKUP(F12,'Paraméterek'!$A$8:$B$10,2,FALSE),0))</f>
        <v/>
      </c>
      <c r="L12" s="33">
        <f>IF(OR(B12="",K12=""),"",J12*K12)</f>
        <v/>
      </c>
      <c r="M12" s="32" t="n"/>
      <c r="N12" s="33">
        <f>IF(B12="","",J12+L12+M12)</f>
        <v/>
      </c>
      <c r="O12" s="32" t="n"/>
      <c r="P12" s="7">
        <f>IF(OR(B12="",O12=0),"",IFERROR(N12/O12,0))</f>
        <v/>
      </c>
      <c r="Q12" s="2">
        <f>IF(P12="","",IF(P12&gt;=1,"Cél elérve",IF(P12&gt;=0.75,"Jó úton","Felülvizsgálandó")))</f>
        <v/>
      </c>
    </row>
    <row r="13" ht="22" customHeight="1">
      <c r="A13" s="8">
        <f>IF(B13="","",COUNT($B$2:B13))</f>
        <v/>
      </c>
      <c r="B13" s="31" t="n"/>
      <c r="C13" s="4" t="n"/>
      <c r="D13" s="4" t="n"/>
      <c r="E13" s="4" t="n"/>
      <c r="F13" s="4" t="n"/>
      <c r="G13" s="4" t="n"/>
      <c r="H13" s="32" t="n"/>
      <c r="I13" s="32" t="n"/>
      <c r="J13" s="34">
        <f>IF(B13="","",H13+I13)</f>
        <v/>
      </c>
      <c r="K13" s="10">
        <f>IF(F13="","",IFERROR(VLOOKUP(F13,'Paraméterek'!$A$8:$B$10,2,FALSE),0))</f>
        <v/>
      </c>
      <c r="L13" s="34">
        <f>IF(OR(B13="",K13=""),"",J13*K13)</f>
        <v/>
      </c>
      <c r="M13" s="32" t="n"/>
      <c r="N13" s="34">
        <f>IF(B13="","",J13+L13+M13)</f>
        <v/>
      </c>
      <c r="O13" s="32" t="n"/>
      <c r="P13" s="10">
        <f>IF(OR(B13="",O13=0),"",IFERROR(N13/O13,0))</f>
        <v/>
      </c>
      <c r="Q13" s="8">
        <f>IF(P13="","",IF(P13&gt;=1,"Cél elérve",IF(P13&gt;=0.75,"Jó úton","Felülvizsgálandó")))</f>
        <v/>
      </c>
    </row>
    <row r="14" ht="22" customHeight="1">
      <c r="A14" s="2">
        <f>IF(B14="","",COUNT($B$2:B14))</f>
        <v/>
      </c>
      <c r="B14" s="31" t="n"/>
      <c r="C14" s="4" t="n"/>
      <c r="D14" s="4" t="n"/>
      <c r="E14" s="4" t="n"/>
      <c r="F14" s="4" t="n"/>
      <c r="G14" s="4" t="n"/>
      <c r="H14" s="32" t="n"/>
      <c r="I14" s="32" t="n"/>
      <c r="J14" s="33">
        <f>IF(B14="","",H14+I14)</f>
        <v/>
      </c>
      <c r="K14" s="7">
        <f>IF(F14="","",IFERROR(VLOOKUP(F14,'Paraméterek'!$A$8:$B$10,2,FALSE),0))</f>
        <v/>
      </c>
      <c r="L14" s="33">
        <f>IF(OR(B14="",K14=""),"",J14*K14)</f>
        <v/>
      </c>
      <c r="M14" s="32" t="n"/>
      <c r="N14" s="33">
        <f>IF(B14="","",J14+L14+M14)</f>
        <v/>
      </c>
      <c r="O14" s="32" t="n"/>
      <c r="P14" s="7">
        <f>IF(OR(B14="",O14=0),"",IFERROR(N14/O14,0))</f>
        <v/>
      </c>
      <c r="Q14" s="2">
        <f>IF(P14="","",IF(P14&gt;=1,"Cél elérve",IF(P14&gt;=0.75,"Jó úton","Felülvizsgálandó")))</f>
        <v/>
      </c>
    </row>
    <row r="15" ht="22" customHeight="1">
      <c r="A15" s="8">
        <f>IF(B15="","",COUNT($B$2:B15))</f>
        <v/>
      </c>
      <c r="B15" s="31" t="n"/>
      <c r="C15" s="4" t="n"/>
      <c r="D15" s="4" t="n"/>
      <c r="E15" s="4" t="n"/>
      <c r="F15" s="4" t="n"/>
      <c r="G15" s="4" t="n"/>
      <c r="H15" s="32" t="n"/>
      <c r="I15" s="32" t="n"/>
      <c r="J15" s="34">
        <f>IF(B15="","",H15+I15)</f>
        <v/>
      </c>
      <c r="K15" s="10">
        <f>IF(F15="","",IFERROR(VLOOKUP(F15,'Paraméterek'!$A$8:$B$10,2,FALSE),0))</f>
        <v/>
      </c>
      <c r="L15" s="34">
        <f>IF(OR(B15="",K15=""),"",J15*K15)</f>
        <v/>
      </c>
      <c r="M15" s="32" t="n"/>
      <c r="N15" s="34">
        <f>IF(B15="","",J15+L15+M15)</f>
        <v/>
      </c>
      <c r="O15" s="32" t="n"/>
      <c r="P15" s="10">
        <f>IF(OR(B15="",O15=0),"",IFERROR(N15/O15,0))</f>
        <v/>
      </c>
      <c r="Q15" s="8">
        <f>IF(P15="","",IF(P15&gt;=1,"Cél elérve",IF(P15&gt;=0.75,"Jó úton","Felülvizsgálandó")))</f>
        <v/>
      </c>
    </row>
    <row r="16" ht="22" customHeight="1">
      <c r="A16" s="2">
        <f>IF(B16="","",COUNT($B$2:B16))</f>
        <v/>
      </c>
      <c r="B16" s="31" t="n"/>
      <c r="C16" s="4" t="n"/>
      <c r="D16" s="4" t="n"/>
      <c r="E16" s="4" t="n"/>
      <c r="F16" s="4" t="n"/>
      <c r="G16" s="4" t="n"/>
      <c r="H16" s="32" t="n"/>
      <c r="I16" s="32" t="n"/>
      <c r="J16" s="33">
        <f>IF(B16="","",H16+I16)</f>
        <v/>
      </c>
      <c r="K16" s="7">
        <f>IF(F16="","",IFERROR(VLOOKUP(F16,'Paraméterek'!$A$8:$B$10,2,FALSE),0))</f>
        <v/>
      </c>
      <c r="L16" s="33">
        <f>IF(OR(B16="",K16=""),"",J16*K16)</f>
        <v/>
      </c>
      <c r="M16" s="32" t="n"/>
      <c r="N16" s="33">
        <f>IF(B16="","",J16+L16+M16)</f>
        <v/>
      </c>
      <c r="O16" s="32" t="n"/>
      <c r="P16" s="7">
        <f>IF(OR(B16="",O16=0),"",IFERROR(N16/O16,0))</f>
        <v/>
      </c>
      <c r="Q16" s="2">
        <f>IF(P16="","",IF(P16&gt;=1,"Cél elérve",IF(P16&gt;=0.75,"Jó úton","Felülvizsgálandó")))</f>
        <v/>
      </c>
    </row>
    <row r="17" ht="22" customHeight="1">
      <c r="A17" s="8">
        <f>IF(B17="","",COUNT($B$2:B17))</f>
        <v/>
      </c>
      <c r="B17" s="31" t="n"/>
      <c r="C17" s="4" t="n"/>
      <c r="D17" s="4" t="n"/>
      <c r="E17" s="4" t="n"/>
      <c r="F17" s="4" t="n"/>
      <c r="G17" s="4" t="n"/>
      <c r="H17" s="32" t="n"/>
      <c r="I17" s="32" t="n"/>
      <c r="J17" s="34">
        <f>IF(B17="","",H17+I17)</f>
        <v/>
      </c>
      <c r="K17" s="10">
        <f>IF(F17="","",IFERROR(VLOOKUP(F17,'Paraméterek'!$A$8:$B$10,2,FALSE),0))</f>
        <v/>
      </c>
      <c r="L17" s="34">
        <f>IF(OR(B17="",K17=""),"",J17*K17)</f>
        <v/>
      </c>
      <c r="M17" s="32" t="n"/>
      <c r="N17" s="34">
        <f>IF(B17="","",J17+L17+M17)</f>
        <v/>
      </c>
      <c r="O17" s="32" t="n"/>
      <c r="P17" s="10">
        <f>IF(OR(B17="",O17=0),"",IFERROR(N17/O17,0))</f>
        <v/>
      </c>
      <c r="Q17" s="8">
        <f>IF(P17="","",IF(P17&gt;=1,"Cél elérve",IF(P17&gt;=0.75,"Jó úton","Felülvizsgálandó")))</f>
        <v/>
      </c>
    </row>
    <row r="18" ht="22" customHeight="1">
      <c r="A18" s="2">
        <f>IF(B18="","",COUNT($B$2:B18))</f>
        <v/>
      </c>
      <c r="B18" s="31" t="n"/>
      <c r="C18" s="4" t="n"/>
      <c r="D18" s="4" t="n"/>
      <c r="E18" s="4" t="n"/>
      <c r="F18" s="4" t="n"/>
      <c r="G18" s="4" t="n"/>
      <c r="H18" s="32" t="n"/>
      <c r="I18" s="32" t="n"/>
      <c r="J18" s="33">
        <f>IF(B18="","",H18+I18)</f>
        <v/>
      </c>
      <c r="K18" s="7">
        <f>IF(F18="","",IFERROR(VLOOKUP(F18,'Paraméterek'!$A$8:$B$10,2,FALSE),0))</f>
        <v/>
      </c>
      <c r="L18" s="33">
        <f>IF(OR(B18="",K18=""),"",J18*K18)</f>
        <v/>
      </c>
      <c r="M18" s="32" t="n"/>
      <c r="N18" s="33">
        <f>IF(B18="","",J18+L18+M18)</f>
        <v/>
      </c>
      <c r="O18" s="32" t="n"/>
      <c r="P18" s="7">
        <f>IF(OR(B18="",O18=0),"",IFERROR(N18/O18,0))</f>
        <v/>
      </c>
      <c r="Q18" s="2">
        <f>IF(P18="","",IF(P18&gt;=1,"Cél elérve",IF(P18&gt;=0.75,"Jó úton","Felülvizsgálandó")))</f>
        <v/>
      </c>
    </row>
    <row r="19" ht="22" customHeight="1">
      <c r="A19" s="8">
        <f>IF(B19="","",COUNT($B$2:B19))</f>
        <v/>
      </c>
      <c r="B19" s="31" t="n"/>
      <c r="C19" s="4" t="n"/>
      <c r="D19" s="4" t="n"/>
      <c r="E19" s="4" t="n"/>
      <c r="F19" s="4" t="n"/>
      <c r="G19" s="4" t="n"/>
      <c r="H19" s="32" t="n"/>
      <c r="I19" s="32" t="n"/>
      <c r="J19" s="34">
        <f>IF(B19="","",H19+I19)</f>
        <v/>
      </c>
      <c r="K19" s="10">
        <f>IF(F19="","",IFERROR(VLOOKUP(F19,'Paraméterek'!$A$8:$B$10,2,FALSE),0))</f>
        <v/>
      </c>
      <c r="L19" s="34">
        <f>IF(OR(B19="",K19=""),"",J19*K19)</f>
        <v/>
      </c>
      <c r="M19" s="32" t="n"/>
      <c r="N19" s="34">
        <f>IF(B19="","",J19+L19+M19)</f>
        <v/>
      </c>
      <c r="O19" s="32" t="n"/>
      <c r="P19" s="10">
        <f>IF(OR(B19="",O19=0),"",IFERROR(N19/O19,0))</f>
        <v/>
      </c>
      <c r="Q19" s="8">
        <f>IF(P19="","",IF(P19&gt;=1,"Cél elérve",IF(P19&gt;=0.75,"Jó úton","Felülvizsgálandó")))</f>
        <v/>
      </c>
    </row>
    <row r="20" ht="22" customHeight="1">
      <c r="A20" s="2">
        <f>IF(B20="","",COUNT($B$2:B20))</f>
        <v/>
      </c>
      <c r="B20" s="31" t="n"/>
      <c r="C20" s="4" t="n"/>
      <c r="D20" s="4" t="n"/>
      <c r="E20" s="4" t="n"/>
      <c r="F20" s="4" t="n"/>
      <c r="G20" s="4" t="n"/>
      <c r="H20" s="32" t="n"/>
      <c r="I20" s="32" t="n"/>
      <c r="J20" s="33">
        <f>IF(B20="","",H20+I20)</f>
        <v/>
      </c>
      <c r="K20" s="7">
        <f>IF(F20="","",IFERROR(VLOOKUP(F20,'Paraméterek'!$A$8:$B$10,2,FALSE),0))</f>
        <v/>
      </c>
      <c r="L20" s="33">
        <f>IF(OR(B20="",K20=""),"",J20*K20)</f>
        <v/>
      </c>
      <c r="M20" s="32" t="n"/>
      <c r="N20" s="33">
        <f>IF(B20="","",J20+L20+M20)</f>
        <v/>
      </c>
      <c r="O20" s="32" t="n"/>
      <c r="P20" s="7">
        <f>IF(OR(B20="",O20=0),"",IFERROR(N20/O20,0))</f>
        <v/>
      </c>
      <c r="Q20" s="2">
        <f>IF(P20="","",IF(P20&gt;=1,"Cél elérve",IF(P20&gt;=0.75,"Jó úton","Felülvizsgálandó")))</f>
        <v/>
      </c>
    </row>
    <row r="21" ht="22" customHeight="1">
      <c r="A21" s="8">
        <f>IF(B21="","",COUNT($B$2:B21))</f>
        <v/>
      </c>
      <c r="B21" s="31" t="n"/>
      <c r="C21" s="4" t="n"/>
      <c r="D21" s="4" t="n"/>
      <c r="E21" s="4" t="n"/>
      <c r="F21" s="4" t="n"/>
      <c r="G21" s="4" t="n"/>
      <c r="H21" s="32" t="n"/>
      <c r="I21" s="32" t="n"/>
      <c r="J21" s="34">
        <f>IF(B21="","",H21+I21)</f>
        <v/>
      </c>
      <c r="K21" s="10">
        <f>IF(F21="","",IFERROR(VLOOKUP(F21,'Paraméterek'!$A$8:$B$10,2,FALSE),0))</f>
        <v/>
      </c>
      <c r="L21" s="34">
        <f>IF(OR(B21="",K21=""),"",J21*K21)</f>
        <v/>
      </c>
      <c r="M21" s="32" t="n"/>
      <c r="N21" s="34">
        <f>IF(B21="","",J21+L21+M21)</f>
        <v/>
      </c>
      <c r="O21" s="32" t="n"/>
      <c r="P21" s="10">
        <f>IF(OR(B21="",O21=0),"",IFERROR(N21/O21,0))</f>
        <v/>
      </c>
      <c r="Q21" s="8">
        <f>IF(P21="","",IF(P21&gt;=1,"Cél elérve",IF(P21&gt;=0.75,"Jó úton","Felülvizsgálandó")))</f>
        <v/>
      </c>
    </row>
    <row r="22" ht="22" customHeight="1">
      <c r="A22" s="2">
        <f>IF(B22="","",COUNT($B$2:B22))</f>
        <v/>
      </c>
      <c r="B22" s="31" t="n"/>
      <c r="C22" s="4" t="n"/>
      <c r="D22" s="4" t="n"/>
      <c r="E22" s="4" t="n"/>
      <c r="F22" s="4" t="n"/>
      <c r="G22" s="4" t="n"/>
      <c r="H22" s="32" t="n"/>
      <c r="I22" s="32" t="n"/>
      <c r="J22" s="33">
        <f>IF(B22="","",H22+I22)</f>
        <v/>
      </c>
      <c r="K22" s="7">
        <f>IF(F22="","",IFERROR(VLOOKUP(F22,'Paraméterek'!$A$8:$B$10,2,FALSE),0))</f>
        <v/>
      </c>
      <c r="L22" s="33">
        <f>IF(OR(B22="",K22=""),"",J22*K22)</f>
        <v/>
      </c>
      <c r="M22" s="32" t="n"/>
      <c r="N22" s="33">
        <f>IF(B22="","",J22+L22+M22)</f>
        <v/>
      </c>
      <c r="O22" s="32" t="n"/>
      <c r="P22" s="7">
        <f>IF(OR(B22="",O22=0),"",IFERROR(N22/O22,0))</f>
        <v/>
      </c>
      <c r="Q22" s="2">
        <f>IF(P22="","",IF(P22&gt;=1,"Cél elérve",IF(P22&gt;=0.75,"Jó úton","Felülvizsgálandó")))</f>
        <v/>
      </c>
    </row>
    <row r="23" ht="22" customHeight="1">
      <c r="A23" s="8">
        <f>IF(B23="","",COUNT($B$2:B23))</f>
        <v/>
      </c>
      <c r="B23" s="31" t="n"/>
      <c r="C23" s="4" t="n"/>
      <c r="D23" s="4" t="n"/>
      <c r="E23" s="4" t="n"/>
      <c r="F23" s="4" t="n"/>
      <c r="G23" s="4" t="n"/>
      <c r="H23" s="32" t="n"/>
      <c r="I23" s="32" t="n"/>
      <c r="J23" s="34">
        <f>IF(B23="","",H23+I23)</f>
        <v/>
      </c>
      <c r="K23" s="10">
        <f>IF(F23="","",IFERROR(VLOOKUP(F23,'Paraméterek'!$A$8:$B$10,2,FALSE),0))</f>
        <v/>
      </c>
      <c r="L23" s="34">
        <f>IF(OR(B23="",K23=""),"",J23*K23)</f>
        <v/>
      </c>
      <c r="M23" s="32" t="n"/>
      <c r="N23" s="34">
        <f>IF(B23="","",J23+L23+M23)</f>
        <v/>
      </c>
      <c r="O23" s="32" t="n"/>
      <c r="P23" s="10">
        <f>IF(OR(B23="",O23=0),"",IFERROR(N23/O23,0))</f>
        <v/>
      </c>
      <c r="Q23" s="8">
        <f>IF(P23="","",IF(P23&gt;=1,"Cél elérve",IF(P23&gt;=0.75,"Jó úton","Felülvizsgálandó")))</f>
        <v/>
      </c>
    </row>
    <row r="24" ht="22" customHeight="1">
      <c r="A24" s="2">
        <f>IF(B24="","",COUNT($B$2:B24))</f>
        <v/>
      </c>
      <c r="B24" s="31" t="n"/>
      <c r="C24" s="4" t="n"/>
      <c r="D24" s="4" t="n"/>
      <c r="E24" s="4" t="n"/>
      <c r="F24" s="4" t="n"/>
      <c r="G24" s="4" t="n"/>
      <c r="H24" s="32" t="n"/>
      <c r="I24" s="32" t="n"/>
      <c r="J24" s="33">
        <f>IF(B24="","",H24+I24)</f>
        <v/>
      </c>
      <c r="K24" s="7">
        <f>IF(F24="","",IFERROR(VLOOKUP(F24,'Paraméterek'!$A$8:$B$10,2,FALSE),0))</f>
        <v/>
      </c>
      <c r="L24" s="33">
        <f>IF(OR(B24="",K24=""),"",J24*K24)</f>
        <v/>
      </c>
      <c r="M24" s="32" t="n"/>
      <c r="N24" s="33">
        <f>IF(B24="","",J24+L24+M24)</f>
        <v/>
      </c>
      <c r="O24" s="32" t="n"/>
      <c r="P24" s="7">
        <f>IF(OR(B24="",O24=0),"",IFERROR(N24/O24,0))</f>
        <v/>
      </c>
      <c r="Q24" s="2">
        <f>IF(P24="","",IF(P24&gt;=1,"Cél elérve",IF(P24&gt;=0.75,"Jó úton","Felülvizsgálandó")))</f>
        <v/>
      </c>
    </row>
    <row r="25" ht="22" customHeight="1">
      <c r="A25" s="8">
        <f>IF(B25="","",COUNT($B$2:B25))</f>
        <v/>
      </c>
      <c r="B25" s="31" t="n"/>
      <c r="C25" s="4" t="n"/>
      <c r="D25" s="4" t="n"/>
      <c r="E25" s="4" t="n"/>
      <c r="F25" s="4" t="n"/>
      <c r="G25" s="4" t="n"/>
      <c r="H25" s="32" t="n"/>
      <c r="I25" s="32" t="n"/>
      <c r="J25" s="34">
        <f>IF(B25="","",H25+I25)</f>
        <v/>
      </c>
      <c r="K25" s="10">
        <f>IF(F25="","",IFERROR(VLOOKUP(F25,'Paraméterek'!$A$8:$B$10,2,FALSE),0))</f>
        <v/>
      </c>
      <c r="L25" s="34">
        <f>IF(OR(B25="",K25=""),"",J25*K25)</f>
        <v/>
      </c>
      <c r="M25" s="32" t="n"/>
      <c r="N25" s="34">
        <f>IF(B25="","",J25+L25+M25)</f>
        <v/>
      </c>
      <c r="O25" s="32" t="n"/>
      <c r="P25" s="10">
        <f>IF(OR(B25="",O25=0),"",IFERROR(N25/O25,0))</f>
        <v/>
      </c>
      <c r="Q25" s="8">
        <f>IF(P25="","",IF(P25&gt;=1,"Cél elérve",IF(P25&gt;=0.75,"Jó úton","Felülvizsgálandó")))</f>
        <v/>
      </c>
    </row>
    <row r="26" ht="22" customHeight="1">
      <c r="A26" s="2">
        <f>IF(B26="","",COUNT($B$2:B26))</f>
        <v/>
      </c>
      <c r="B26" s="31" t="n"/>
      <c r="C26" s="4" t="n"/>
      <c r="D26" s="4" t="n"/>
      <c r="E26" s="4" t="n"/>
      <c r="F26" s="4" t="n"/>
      <c r="G26" s="4" t="n"/>
      <c r="H26" s="32" t="n"/>
      <c r="I26" s="32" t="n"/>
      <c r="J26" s="33">
        <f>IF(B26="","",H26+I26)</f>
        <v/>
      </c>
      <c r="K26" s="7">
        <f>IF(F26="","",IFERROR(VLOOKUP(F26,'Paraméterek'!$A$8:$B$10,2,FALSE),0))</f>
        <v/>
      </c>
      <c r="L26" s="33">
        <f>IF(OR(B26="",K26=""),"",J26*K26)</f>
        <v/>
      </c>
      <c r="M26" s="32" t="n"/>
      <c r="N26" s="33">
        <f>IF(B26="","",J26+L26+M26)</f>
        <v/>
      </c>
      <c r="O26" s="32" t="n"/>
      <c r="P26" s="7">
        <f>IF(OR(B26="",O26=0),"",IFERROR(N26/O26,0))</f>
        <v/>
      </c>
      <c r="Q26" s="2">
        <f>IF(P26="","",IF(P26&gt;=1,"Cél elérve",IF(P26&gt;=0.75,"Jó úton","Felülvizsgálandó")))</f>
        <v/>
      </c>
    </row>
    <row r="27" ht="22" customHeight="1">
      <c r="A27" s="8">
        <f>IF(B27="","",COUNT($B$2:B27))</f>
        <v/>
      </c>
      <c r="B27" s="31" t="n"/>
      <c r="C27" s="4" t="n"/>
      <c r="D27" s="4" t="n"/>
      <c r="E27" s="4" t="n"/>
      <c r="F27" s="4" t="n"/>
      <c r="G27" s="4" t="n"/>
      <c r="H27" s="32" t="n"/>
      <c r="I27" s="32" t="n"/>
      <c r="J27" s="34">
        <f>IF(B27="","",H27+I27)</f>
        <v/>
      </c>
      <c r="K27" s="10">
        <f>IF(F27="","",IFERROR(VLOOKUP(F27,'Paraméterek'!$A$8:$B$10,2,FALSE),0))</f>
        <v/>
      </c>
      <c r="L27" s="34">
        <f>IF(OR(B27="",K27=""),"",J27*K27)</f>
        <v/>
      </c>
      <c r="M27" s="32" t="n"/>
      <c r="N27" s="34">
        <f>IF(B27="","",J27+L27+M27)</f>
        <v/>
      </c>
      <c r="O27" s="32" t="n"/>
      <c r="P27" s="10">
        <f>IF(OR(B27="",O27=0),"",IFERROR(N27/O27,0))</f>
        <v/>
      </c>
      <c r="Q27" s="8">
        <f>IF(P27="","",IF(P27&gt;=1,"Cél elérve",IF(P27&gt;=0.75,"Jó úton","Felülvizsgálandó")))</f>
        <v/>
      </c>
    </row>
    <row r="28" ht="22" customHeight="1">
      <c r="A28" s="2">
        <f>IF(B28="","",COUNT($B$2:B28))</f>
        <v/>
      </c>
      <c r="B28" s="31" t="n"/>
      <c r="C28" s="4" t="n"/>
      <c r="D28" s="4" t="n"/>
      <c r="E28" s="4" t="n"/>
      <c r="F28" s="4" t="n"/>
      <c r="G28" s="4" t="n"/>
      <c r="H28" s="32" t="n"/>
      <c r="I28" s="32" t="n"/>
      <c r="J28" s="33">
        <f>IF(B28="","",H28+I28)</f>
        <v/>
      </c>
      <c r="K28" s="7">
        <f>IF(F28="","",IFERROR(VLOOKUP(F28,'Paraméterek'!$A$8:$B$10,2,FALSE),0))</f>
        <v/>
      </c>
      <c r="L28" s="33">
        <f>IF(OR(B28="",K28=""),"",J28*K28)</f>
        <v/>
      </c>
      <c r="M28" s="32" t="n"/>
      <c r="N28" s="33">
        <f>IF(B28="","",J28+L28+M28)</f>
        <v/>
      </c>
      <c r="O28" s="32" t="n"/>
      <c r="P28" s="7">
        <f>IF(OR(B28="",O28=0),"",IFERROR(N28/O28,0))</f>
        <v/>
      </c>
      <c r="Q28" s="2">
        <f>IF(P28="","",IF(P28&gt;=1,"Cél elérve",IF(P28&gt;=0.75,"Jó úton","Felülvizsgálandó")))</f>
        <v/>
      </c>
    </row>
    <row r="29" ht="22" customHeight="1">
      <c r="A29" s="8">
        <f>IF(B29="","",COUNT($B$2:B29))</f>
        <v/>
      </c>
      <c r="B29" s="31" t="n"/>
      <c r="C29" s="4" t="n"/>
      <c r="D29" s="4" t="n"/>
      <c r="E29" s="4" t="n"/>
      <c r="F29" s="4" t="n"/>
      <c r="G29" s="4" t="n"/>
      <c r="H29" s="32" t="n"/>
      <c r="I29" s="32" t="n"/>
      <c r="J29" s="34">
        <f>IF(B29="","",H29+I29)</f>
        <v/>
      </c>
      <c r="K29" s="10">
        <f>IF(F29="","",IFERROR(VLOOKUP(F29,'Paraméterek'!$A$8:$B$10,2,FALSE),0))</f>
        <v/>
      </c>
      <c r="L29" s="34">
        <f>IF(OR(B29="",K29=""),"",J29*K29)</f>
        <v/>
      </c>
      <c r="M29" s="32" t="n"/>
      <c r="N29" s="34">
        <f>IF(B29="","",J29+L29+M29)</f>
        <v/>
      </c>
      <c r="O29" s="32" t="n"/>
      <c r="P29" s="10">
        <f>IF(OR(B29="",O29=0),"",IFERROR(N29/O29,0))</f>
        <v/>
      </c>
      <c r="Q29" s="8">
        <f>IF(P29="","",IF(P29&gt;=1,"Cél elérve",IF(P29&gt;=0.75,"Jó úton","Felülvizsgálandó")))</f>
        <v/>
      </c>
    </row>
    <row r="30" ht="22" customHeight="1">
      <c r="A30" s="2">
        <f>IF(B30="","",COUNT($B$2:B30))</f>
        <v/>
      </c>
      <c r="B30" s="31" t="n"/>
      <c r="C30" s="4" t="n"/>
      <c r="D30" s="4" t="n"/>
      <c r="E30" s="4" t="n"/>
      <c r="F30" s="4" t="n"/>
      <c r="G30" s="4" t="n"/>
      <c r="H30" s="32" t="n"/>
      <c r="I30" s="32" t="n"/>
      <c r="J30" s="33">
        <f>IF(B30="","",H30+I30)</f>
        <v/>
      </c>
      <c r="K30" s="7">
        <f>IF(F30="","",IFERROR(VLOOKUP(F30,'Paraméterek'!$A$8:$B$10,2,FALSE),0))</f>
        <v/>
      </c>
      <c r="L30" s="33">
        <f>IF(OR(B30="",K30=""),"",J30*K30)</f>
        <v/>
      </c>
      <c r="M30" s="32" t="n"/>
      <c r="N30" s="33">
        <f>IF(B30="","",J30+L30+M30)</f>
        <v/>
      </c>
      <c r="O30" s="32" t="n"/>
      <c r="P30" s="7">
        <f>IF(OR(B30="",O30=0),"",IFERROR(N30/O30,0))</f>
        <v/>
      </c>
      <c r="Q30" s="2">
        <f>IF(P30="","",IF(P30&gt;=1,"Cél elérve",IF(P30&gt;=0.75,"Jó úton","Felülvizsgálandó")))</f>
        <v/>
      </c>
    </row>
    <row r="31" ht="22" customHeight="1">
      <c r="A31" s="8">
        <f>IF(B31="","",COUNT($B$2:B31))</f>
        <v/>
      </c>
      <c r="B31" s="31" t="n"/>
      <c r="C31" s="4" t="n"/>
      <c r="D31" s="4" t="n"/>
      <c r="E31" s="4" t="n"/>
      <c r="F31" s="4" t="n"/>
      <c r="G31" s="4" t="n"/>
      <c r="H31" s="32" t="n"/>
      <c r="I31" s="32" t="n"/>
      <c r="J31" s="34">
        <f>IF(B31="","",H31+I31)</f>
        <v/>
      </c>
      <c r="K31" s="10">
        <f>IF(F31="","",IFERROR(VLOOKUP(F31,'Paraméterek'!$A$8:$B$10,2,FALSE),0))</f>
        <v/>
      </c>
      <c r="L31" s="34">
        <f>IF(OR(B31="",K31=""),"",J31*K31)</f>
        <v/>
      </c>
      <c r="M31" s="32" t="n"/>
      <c r="N31" s="34">
        <f>IF(B31="","",J31+L31+M31)</f>
        <v/>
      </c>
      <c r="O31" s="32" t="n"/>
      <c r="P31" s="10">
        <f>IF(OR(B31="",O31=0),"",IFERROR(N31/O31,0))</f>
        <v/>
      </c>
      <c r="Q31" s="8">
        <f>IF(P31="","",IF(P31&gt;=1,"Cél elérve",IF(P31&gt;=0.75,"Jó úton","Felülvizsgálandó")))</f>
        <v/>
      </c>
    </row>
    <row r="32" ht="22" customHeight="1">
      <c r="A32" s="2">
        <f>IF(B32="","",COUNT($B$2:B32))</f>
        <v/>
      </c>
      <c r="B32" s="31" t="n"/>
      <c r="C32" s="4" t="n"/>
      <c r="D32" s="4" t="n"/>
      <c r="E32" s="4" t="n"/>
      <c r="F32" s="4" t="n"/>
      <c r="G32" s="4" t="n"/>
      <c r="H32" s="32" t="n"/>
      <c r="I32" s="32" t="n"/>
      <c r="J32" s="33">
        <f>IF(B32="","",H32+I32)</f>
        <v/>
      </c>
      <c r="K32" s="7">
        <f>IF(F32="","",IFERROR(VLOOKUP(F32,'Paraméterek'!$A$8:$B$10,2,FALSE),0))</f>
        <v/>
      </c>
      <c r="L32" s="33">
        <f>IF(OR(B32="",K32=""),"",J32*K32)</f>
        <v/>
      </c>
      <c r="M32" s="32" t="n"/>
      <c r="N32" s="33">
        <f>IF(B32="","",J32+L32+M32)</f>
        <v/>
      </c>
      <c r="O32" s="32" t="n"/>
      <c r="P32" s="7">
        <f>IF(OR(B32="",O32=0),"",IFERROR(N32/O32,0))</f>
        <v/>
      </c>
      <c r="Q32" s="2">
        <f>IF(P32="","",IF(P32&gt;=1,"Cél elérve",IF(P32&gt;=0.75,"Jó úton","Felülvizsgálandó")))</f>
        <v/>
      </c>
    </row>
    <row r="33" ht="22" customHeight="1">
      <c r="A33" s="8">
        <f>IF(B33="","",COUNT($B$2:B33))</f>
        <v/>
      </c>
      <c r="B33" s="31" t="n"/>
      <c r="C33" s="4" t="n"/>
      <c r="D33" s="4" t="n"/>
      <c r="E33" s="4" t="n"/>
      <c r="F33" s="4" t="n"/>
      <c r="G33" s="4" t="n"/>
      <c r="H33" s="32" t="n"/>
      <c r="I33" s="32" t="n"/>
      <c r="J33" s="34">
        <f>IF(B33="","",H33+I33)</f>
        <v/>
      </c>
      <c r="K33" s="10">
        <f>IF(F33="","",IFERROR(VLOOKUP(F33,'Paraméterek'!$A$8:$B$10,2,FALSE),0))</f>
        <v/>
      </c>
      <c r="L33" s="34">
        <f>IF(OR(B33="",K33=""),"",J33*K33)</f>
        <v/>
      </c>
      <c r="M33" s="32" t="n"/>
      <c r="N33" s="34">
        <f>IF(B33="","",J33+L33+M33)</f>
        <v/>
      </c>
      <c r="O33" s="32" t="n"/>
      <c r="P33" s="10">
        <f>IF(OR(B33="",O33=0),"",IFERROR(N33/O33,0))</f>
        <v/>
      </c>
      <c r="Q33" s="8">
        <f>IF(P33="","",IF(P33&gt;=1,"Cél elérve",IF(P33&gt;=0.75,"Jó úton","Felülvizsgálandó")))</f>
        <v/>
      </c>
    </row>
    <row r="34" ht="22" customHeight="1">
      <c r="A34" s="2">
        <f>IF(B34="","",COUNT($B$2:B34))</f>
        <v/>
      </c>
      <c r="B34" s="31" t="n"/>
      <c r="C34" s="4" t="n"/>
      <c r="D34" s="4" t="n"/>
      <c r="E34" s="4" t="n"/>
      <c r="F34" s="4" t="n"/>
      <c r="G34" s="4" t="n"/>
      <c r="H34" s="32" t="n"/>
      <c r="I34" s="32" t="n"/>
      <c r="J34" s="33">
        <f>IF(B34="","",H34+I34)</f>
        <v/>
      </c>
      <c r="K34" s="7">
        <f>IF(F34="","",IFERROR(VLOOKUP(F34,'Paraméterek'!$A$8:$B$10,2,FALSE),0))</f>
        <v/>
      </c>
      <c r="L34" s="33">
        <f>IF(OR(B34="",K34=""),"",J34*K34)</f>
        <v/>
      </c>
      <c r="M34" s="32" t="n"/>
      <c r="N34" s="33">
        <f>IF(B34="","",J34+L34+M34)</f>
        <v/>
      </c>
      <c r="O34" s="32" t="n"/>
      <c r="P34" s="7">
        <f>IF(OR(B34="",O34=0),"",IFERROR(N34/O34,0))</f>
        <v/>
      </c>
      <c r="Q34" s="2">
        <f>IF(P34="","",IF(P34&gt;=1,"Cél elérve",IF(P34&gt;=0.75,"Jó úton","Felülvizsgálandó")))</f>
        <v/>
      </c>
    </row>
    <row r="35" ht="22" customHeight="1">
      <c r="A35" s="8">
        <f>IF(B35="","",COUNT($B$2:B35))</f>
        <v/>
      </c>
      <c r="B35" s="31" t="n"/>
      <c r="C35" s="4" t="n"/>
      <c r="D35" s="4" t="n"/>
      <c r="E35" s="4" t="n"/>
      <c r="F35" s="4" t="n"/>
      <c r="G35" s="4" t="n"/>
      <c r="H35" s="32" t="n"/>
      <c r="I35" s="32" t="n"/>
      <c r="J35" s="34">
        <f>IF(B35="","",H35+I35)</f>
        <v/>
      </c>
      <c r="K35" s="10">
        <f>IF(F35="","",IFERROR(VLOOKUP(F35,'Paraméterek'!$A$8:$B$10,2,FALSE),0))</f>
        <v/>
      </c>
      <c r="L35" s="34">
        <f>IF(OR(B35="",K35=""),"",J35*K35)</f>
        <v/>
      </c>
      <c r="M35" s="32" t="n"/>
      <c r="N35" s="34">
        <f>IF(B35="","",J35+L35+M35)</f>
        <v/>
      </c>
      <c r="O35" s="32" t="n"/>
      <c r="P35" s="10">
        <f>IF(OR(B35="",O35=0),"",IFERROR(N35/O35,0))</f>
        <v/>
      </c>
      <c r="Q35" s="8">
        <f>IF(P35="","",IF(P35&gt;=1,"Cél elérve",IF(P35&gt;=0.75,"Jó úton","Felülvizsgálandó")))</f>
        <v/>
      </c>
    </row>
    <row r="36" ht="22" customHeight="1">
      <c r="A36" s="2">
        <f>IF(B36="","",COUNT($B$2:B36))</f>
        <v/>
      </c>
      <c r="B36" s="31" t="n"/>
      <c r="C36" s="4" t="n"/>
      <c r="D36" s="4" t="n"/>
      <c r="E36" s="4" t="n"/>
      <c r="F36" s="4" t="n"/>
      <c r="G36" s="4" t="n"/>
      <c r="H36" s="32" t="n"/>
      <c r="I36" s="32" t="n"/>
      <c r="J36" s="33">
        <f>IF(B36="","",H36+I36)</f>
        <v/>
      </c>
      <c r="K36" s="7">
        <f>IF(F36="","",IFERROR(VLOOKUP(F36,'Paraméterek'!$A$8:$B$10,2,FALSE),0))</f>
        <v/>
      </c>
      <c r="L36" s="33">
        <f>IF(OR(B36="",K36=""),"",J36*K36)</f>
        <v/>
      </c>
      <c r="M36" s="32" t="n"/>
      <c r="N36" s="33">
        <f>IF(B36="","",J36+L36+M36)</f>
        <v/>
      </c>
      <c r="O36" s="32" t="n"/>
      <c r="P36" s="7">
        <f>IF(OR(B36="",O36=0),"",IFERROR(N36/O36,0))</f>
        <v/>
      </c>
      <c r="Q36" s="2">
        <f>IF(P36="","",IF(P36&gt;=1,"Cél elérve",IF(P36&gt;=0.75,"Jó úton","Felülvizsgálandó")))</f>
        <v/>
      </c>
    </row>
    <row r="37" ht="22" customHeight="1">
      <c r="A37" s="8">
        <f>IF(B37="","",COUNT($B$2:B37))</f>
        <v/>
      </c>
      <c r="B37" s="31" t="n"/>
      <c r="C37" s="4" t="n"/>
      <c r="D37" s="4" t="n"/>
      <c r="E37" s="4" t="n"/>
      <c r="F37" s="4" t="n"/>
      <c r="G37" s="4" t="n"/>
      <c r="H37" s="32" t="n"/>
      <c r="I37" s="32" t="n"/>
      <c r="J37" s="34">
        <f>IF(B37="","",H37+I37)</f>
        <v/>
      </c>
      <c r="K37" s="10">
        <f>IF(F37="","",IFERROR(VLOOKUP(F37,'Paraméterek'!$A$8:$B$10,2,FALSE),0))</f>
        <v/>
      </c>
      <c r="L37" s="34">
        <f>IF(OR(B37="",K37=""),"",J37*K37)</f>
        <v/>
      </c>
      <c r="M37" s="32" t="n"/>
      <c r="N37" s="34">
        <f>IF(B37="","",J37+L37+M37)</f>
        <v/>
      </c>
      <c r="O37" s="32" t="n"/>
      <c r="P37" s="10">
        <f>IF(OR(B37="",O37=0),"",IFERROR(N37/O37,0))</f>
        <v/>
      </c>
      <c r="Q37" s="8">
        <f>IF(P37="","",IF(P37&gt;=1,"Cél elérve",IF(P37&gt;=0.75,"Jó úton","Felülvizsgálandó")))</f>
        <v/>
      </c>
    </row>
    <row r="38" ht="22" customHeight="1">
      <c r="A38" s="2">
        <f>IF(B38="","",COUNT($B$2:B38))</f>
        <v/>
      </c>
      <c r="B38" s="31" t="n"/>
      <c r="C38" s="4" t="n"/>
      <c r="D38" s="4" t="n"/>
      <c r="E38" s="4" t="n"/>
      <c r="F38" s="4" t="n"/>
      <c r="G38" s="4" t="n"/>
      <c r="H38" s="32" t="n"/>
      <c r="I38" s="32" t="n"/>
      <c r="J38" s="33">
        <f>IF(B38="","",H38+I38)</f>
        <v/>
      </c>
      <c r="K38" s="7">
        <f>IF(F38="","",IFERROR(VLOOKUP(F38,'Paraméterek'!$A$8:$B$10,2,FALSE),0))</f>
        <v/>
      </c>
      <c r="L38" s="33">
        <f>IF(OR(B38="",K38=""),"",J38*K38)</f>
        <v/>
      </c>
      <c r="M38" s="32" t="n"/>
      <c r="N38" s="33">
        <f>IF(B38="","",J38+L38+M38)</f>
        <v/>
      </c>
      <c r="O38" s="32" t="n"/>
      <c r="P38" s="7">
        <f>IF(OR(B38="",O38=0),"",IFERROR(N38/O38,0))</f>
        <v/>
      </c>
      <c r="Q38" s="2">
        <f>IF(P38="","",IF(P38&gt;=1,"Cél elérve",IF(P38&gt;=0.75,"Jó úton","Felülvizsgálandó")))</f>
        <v/>
      </c>
    </row>
    <row r="39" ht="22" customHeight="1">
      <c r="A39" s="8">
        <f>IF(B39="","",COUNT($B$2:B39))</f>
        <v/>
      </c>
      <c r="B39" s="31" t="n"/>
      <c r="C39" s="4" t="n"/>
      <c r="D39" s="4" t="n"/>
      <c r="E39" s="4" t="n"/>
      <c r="F39" s="4" t="n"/>
      <c r="G39" s="4" t="n"/>
      <c r="H39" s="32" t="n"/>
      <c r="I39" s="32" t="n"/>
      <c r="J39" s="34">
        <f>IF(B39="","",H39+I39)</f>
        <v/>
      </c>
      <c r="K39" s="10">
        <f>IF(F39="","",IFERROR(VLOOKUP(F39,'Paraméterek'!$A$8:$B$10,2,FALSE),0))</f>
        <v/>
      </c>
      <c r="L39" s="34">
        <f>IF(OR(B39="",K39=""),"",J39*K39)</f>
        <v/>
      </c>
      <c r="M39" s="32" t="n"/>
      <c r="N39" s="34">
        <f>IF(B39="","",J39+L39+M39)</f>
        <v/>
      </c>
      <c r="O39" s="32" t="n"/>
      <c r="P39" s="10">
        <f>IF(OR(B39="",O39=0),"",IFERROR(N39/O39,0))</f>
        <v/>
      </c>
      <c r="Q39" s="8">
        <f>IF(P39="","",IF(P39&gt;=1,"Cél elérve",IF(P39&gt;=0.75,"Jó úton","Felülvizsgálandó")))</f>
        <v/>
      </c>
    </row>
    <row r="40" ht="22" customHeight="1">
      <c r="A40" s="2">
        <f>IF(B40="","",COUNT($B$2:B40))</f>
        <v/>
      </c>
      <c r="B40" s="31" t="n"/>
      <c r="C40" s="4" t="n"/>
      <c r="D40" s="4" t="n"/>
      <c r="E40" s="4" t="n"/>
      <c r="F40" s="4" t="n"/>
      <c r="G40" s="4" t="n"/>
      <c r="H40" s="32" t="n"/>
      <c r="I40" s="32" t="n"/>
      <c r="J40" s="33">
        <f>IF(B40="","",H40+I40)</f>
        <v/>
      </c>
      <c r="K40" s="7">
        <f>IF(F40="","",IFERROR(VLOOKUP(F40,'Paraméterek'!$A$8:$B$10,2,FALSE),0))</f>
        <v/>
      </c>
      <c r="L40" s="33">
        <f>IF(OR(B40="",K40=""),"",J40*K40)</f>
        <v/>
      </c>
      <c r="M40" s="32" t="n"/>
      <c r="N40" s="33">
        <f>IF(B40="","",J40+L40+M40)</f>
        <v/>
      </c>
      <c r="O40" s="32" t="n"/>
      <c r="P40" s="7">
        <f>IF(OR(B40="",O40=0),"",IFERROR(N40/O40,0))</f>
        <v/>
      </c>
      <c r="Q40" s="2">
        <f>IF(P40="","",IF(P40&gt;=1,"Cél elérve",IF(P40&gt;=0.75,"Jó úton","Felülvizsgálandó")))</f>
        <v/>
      </c>
    </row>
    <row r="41" ht="22" customHeight="1">
      <c r="A41" s="8">
        <f>IF(B41="","",COUNT($B$2:B41))</f>
        <v/>
      </c>
      <c r="B41" s="31" t="n"/>
      <c r="C41" s="4" t="n"/>
      <c r="D41" s="4" t="n"/>
      <c r="E41" s="4" t="n"/>
      <c r="F41" s="4" t="n"/>
      <c r="G41" s="4" t="n"/>
      <c r="H41" s="32" t="n"/>
      <c r="I41" s="32" t="n"/>
      <c r="J41" s="34">
        <f>IF(B41="","",H41+I41)</f>
        <v/>
      </c>
      <c r="K41" s="10">
        <f>IF(F41="","",IFERROR(VLOOKUP(F41,'Paraméterek'!$A$8:$B$10,2,FALSE),0))</f>
        <v/>
      </c>
      <c r="L41" s="34">
        <f>IF(OR(B41="",K41=""),"",J41*K41)</f>
        <v/>
      </c>
      <c r="M41" s="32" t="n"/>
      <c r="N41" s="34">
        <f>IF(B41="","",J41+L41+M41)</f>
        <v/>
      </c>
      <c r="O41" s="32" t="n"/>
      <c r="P41" s="10">
        <f>IF(OR(B41="",O41=0),"",IFERROR(N41/O41,0))</f>
        <v/>
      </c>
      <c r="Q41" s="8">
        <f>IF(P41="","",IF(P41&gt;=1,"Cél elérve",IF(P41&gt;=0.75,"Jó úton","Felülvizsgálandó")))</f>
        <v/>
      </c>
    </row>
    <row r="42" ht="22" customHeight="1">
      <c r="A42" s="2">
        <f>IF(B42="","",COUNT($B$2:B42))</f>
        <v/>
      </c>
      <c r="B42" s="31" t="n"/>
      <c r="C42" s="4" t="n"/>
      <c r="D42" s="4" t="n"/>
      <c r="E42" s="4" t="n"/>
      <c r="F42" s="4" t="n"/>
      <c r="G42" s="4" t="n"/>
      <c r="H42" s="32" t="n"/>
      <c r="I42" s="32" t="n"/>
      <c r="J42" s="33">
        <f>IF(B42="","",H42+I42)</f>
        <v/>
      </c>
      <c r="K42" s="7">
        <f>IF(F42="","",IFERROR(VLOOKUP(F42,'Paraméterek'!$A$8:$B$10,2,FALSE),0))</f>
        <v/>
      </c>
      <c r="L42" s="33">
        <f>IF(OR(B42="",K42=""),"",J42*K42)</f>
        <v/>
      </c>
      <c r="M42" s="32" t="n"/>
      <c r="N42" s="33">
        <f>IF(B42="","",J42+L42+M42)</f>
        <v/>
      </c>
      <c r="O42" s="32" t="n"/>
      <c r="P42" s="7">
        <f>IF(OR(B42="",O42=0),"",IFERROR(N42/O42,0))</f>
        <v/>
      </c>
      <c r="Q42" s="2">
        <f>IF(P42="","",IF(P42&gt;=1,"Cél elérve",IF(P42&gt;=0.75,"Jó úton","Felülvizsgálandó")))</f>
        <v/>
      </c>
    </row>
    <row r="43" ht="22" customHeight="1">
      <c r="A43" s="8">
        <f>IF(B43="","",COUNT($B$2:B43))</f>
        <v/>
      </c>
      <c r="B43" s="31" t="n"/>
      <c r="C43" s="4" t="n"/>
      <c r="D43" s="4" t="n"/>
      <c r="E43" s="4" t="n"/>
      <c r="F43" s="4" t="n"/>
      <c r="G43" s="4" t="n"/>
      <c r="H43" s="32" t="n"/>
      <c r="I43" s="32" t="n"/>
      <c r="J43" s="34">
        <f>IF(B43="","",H43+I43)</f>
        <v/>
      </c>
      <c r="K43" s="10">
        <f>IF(F43="","",IFERROR(VLOOKUP(F43,'Paraméterek'!$A$8:$B$10,2,FALSE),0))</f>
        <v/>
      </c>
      <c r="L43" s="34">
        <f>IF(OR(B43="",K43=""),"",J43*K43)</f>
        <v/>
      </c>
      <c r="M43" s="32" t="n"/>
      <c r="N43" s="34">
        <f>IF(B43="","",J43+L43+M43)</f>
        <v/>
      </c>
      <c r="O43" s="32" t="n"/>
      <c r="P43" s="10">
        <f>IF(OR(B43="",O43=0),"",IFERROR(N43/O43,0))</f>
        <v/>
      </c>
      <c r="Q43" s="8">
        <f>IF(P43="","",IF(P43&gt;=1,"Cél elérve",IF(P43&gt;=0.75,"Jó úton","Felülvizsgálandó")))</f>
        <v/>
      </c>
    </row>
    <row r="44" ht="22" customHeight="1">
      <c r="A44" s="2">
        <f>IF(B44="","",COUNT($B$2:B44))</f>
        <v/>
      </c>
      <c r="B44" s="31" t="n"/>
      <c r="C44" s="4" t="n"/>
      <c r="D44" s="4" t="n"/>
      <c r="E44" s="4" t="n"/>
      <c r="F44" s="4" t="n"/>
      <c r="G44" s="4" t="n"/>
      <c r="H44" s="32" t="n"/>
      <c r="I44" s="32" t="n"/>
      <c r="J44" s="33">
        <f>IF(B44="","",H44+I44)</f>
        <v/>
      </c>
      <c r="K44" s="7">
        <f>IF(F44="","",IFERROR(VLOOKUP(F44,'Paraméterek'!$A$8:$B$10,2,FALSE),0))</f>
        <v/>
      </c>
      <c r="L44" s="33">
        <f>IF(OR(B44="",K44=""),"",J44*K44)</f>
        <v/>
      </c>
      <c r="M44" s="32" t="n"/>
      <c r="N44" s="33">
        <f>IF(B44="","",J44+L44+M44)</f>
        <v/>
      </c>
      <c r="O44" s="32" t="n"/>
      <c r="P44" s="7">
        <f>IF(OR(B44="",O44=0),"",IFERROR(N44/O44,0))</f>
        <v/>
      </c>
      <c r="Q44" s="2">
        <f>IF(P44="","",IF(P44&gt;=1,"Cél elérve",IF(P44&gt;=0.75,"Jó úton","Felülvizsgálandó")))</f>
        <v/>
      </c>
    </row>
    <row r="45" ht="22" customHeight="1">
      <c r="A45" s="8">
        <f>IF(B45="","",COUNT($B$2:B45))</f>
        <v/>
      </c>
      <c r="B45" s="31" t="n"/>
      <c r="C45" s="4" t="n"/>
      <c r="D45" s="4" t="n"/>
      <c r="E45" s="4" t="n"/>
      <c r="F45" s="4" t="n"/>
      <c r="G45" s="4" t="n"/>
      <c r="H45" s="32" t="n"/>
      <c r="I45" s="32" t="n"/>
      <c r="J45" s="34">
        <f>IF(B45="","",H45+I45)</f>
        <v/>
      </c>
      <c r="K45" s="10">
        <f>IF(F45="","",IFERROR(VLOOKUP(F45,'Paraméterek'!$A$8:$B$10,2,FALSE),0))</f>
        <v/>
      </c>
      <c r="L45" s="34">
        <f>IF(OR(B45="",K45=""),"",J45*K45)</f>
        <v/>
      </c>
      <c r="M45" s="32" t="n"/>
      <c r="N45" s="34">
        <f>IF(B45="","",J45+L45+M45)</f>
        <v/>
      </c>
      <c r="O45" s="32" t="n"/>
      <c r="P45" s="10">
        <f>IF(OR(B45="",O45=0),"",IFERROR(N45/O45,0))</f>
        <v/>
      </c>
      <c r="Q45" s="8">
        <f>IF(P45="","",IF(P45&gt;=1,"Cél elérve",IF(P45&gt;=0.75,"Jó úton","Felülvizsgálandó")))</f>
        <v/>
      </c>
    </row>
    <row r="46" ht="22" customHeight="1">
      <c r="A46" s="2">
        <f>IF(B46="","",COUNT($B$2:B46))</f>
        <v/>
      </c>
      <c r="B46" s="31" t="n"/>
      <c r="C46" s="4" t="n"/>
      <c r="D46" s="4" t="n"/>
      <c r="E46" s="4" t="n"/>
      <c r="F46" s="4" t="n"/>
      <c r="G46" s="4" t="n"/>
      <c r="H46" s="32" t="n"/>
      <c r="I46" s="32" t="n"/>
      <c r="J46" s="33">
        <f>IF(B46="","",H46+I46)</f>
        <v/>
      </c>
      <c r="K46" s="7">
        <f>IF(F46="","",IFERROR(VLOOKUP(F46,'Paraméterek'!$A$8:$B$10,2,FALSE),0))</f>
        <v/>
      </c>
      <c r="L46" s="33">
        <f>IF(OR(B46="",K46=""),"",J46*K46)</f>
        <v/>
      </c>
      <c r="M46" s="32" t="n"/>
      <c r="N46" s="33">
        <f>IF(B46="","",J46+L46+M46)</f>
        <v/>
      </c>
      <c r="O46" s="32" t="n"/>
      <c r="P46" s="7">
        <f>IF(OR(B46="",O46=0),"",IFERROR(N46/O46,0))</f>
        <v/>
      </c>
      <c r="Q46" s="2">
        <f>IF(P46="","",IF(P46&gt;=1,"Cél elérve",IF(P46&gt;=0.75,"Jó úton","Felülvizsgálandó")))</f>
        <v/>
      </c>
    </row>
    <row r="47" ht="22" customHeight="1">
      <c r="A47" s="8">
        <f>IF(B47="","",COUNT($B$2:B47))</f>
        <v/>
      </c>
      <c r="B47" s="31" t="n"/>
      <c r="C47" s="4" t="n"/>
      <c r="D47" s="4" t="n"/>
      <c r="E47" s="4" t="n"/>
      <c r="F47" s="4" t="n"/>
      <c r="G47" s="4" t="n"/>
      <c r="H47" s="32" t="n"/>
      <c r="I47" s="32" t="n"/>
      <c r="J47" s="34">
        <f>IF(B47="","",H47+I47)</f>
        <v/>
      </c>
      <c r="K47" s="10">
        <f>IF(F47="","",IFERROR(VLOOKUP(F47,'Paraméterek'!$A$8:$B$10,2,FALSE),0))</f>
        <v/>
      </c>
      <c r="L47" s="34">
        <f>IF(OR(B47="",K47=""),"",J47*K47)</f>
        <v/>
      </c>
      <c r="M47" s="32" t="n"/>
      <c r="N47" s="34">
        <f>IF(B47="","",J47+L47+M47)</f>
        <v/>
      </c>
      <c r="O47" s="32" t="n"/>
      <c r="P47" s="10">
        <f>IF(OR(B47="",O47=0),"",IFERROR(N47/O47,0))</f>
        <v/>
      </c>
      <c r="Q47" s="8">
        <f>IF(P47="","",IF(P47&gt;=1,"Cél elérve",IF(P47&gt;=0.75,"Jó úton","Felülvizsgálandó")))</f>
        <v/>
      </c>
    </row>
    <row r="48" ht="22" customHeight="1">
      <c r="A48" s="2">
        <f>IF(B48="","",COUNT($B$2:B48))</f>
        <v/>
      </c>
      <c r="B48" s="31" t="n"/>
      <c r="C48" s="4" t="n"/>
      <c r="D48" s="4" t="n"/>
      <c r="E48" s="4" t="n"/>
      <c r="F48" s="4" t="n"/>
      <c r="G48" s="4" t="n"/>
      <c r="H48" s="32" t="n"/>
      <c r="I48" s="32" t="n"/>
      <c r="J48" s="33">
        <f>IF(B48="","",H48+I48)</f>
        <v/>
      </c>
      <c r="K48" s="7">
        <f>IF(F48="","",IFERROR(VLOOKUP(F48,'Paraméterek'!$A$8:$B$10,2,FALSE),0))</f>
        <v/>
      </c>
      <c r="L48" s="33">
        <f>IF(OR(B48="",K48=""),"",J48*K48)</f>
        <v/>
      </c>
      <c r="M48" s="32" t="n"/>
      <c r="N48" s="33">
        <f>IF(B48="","",J48+L48+M48)</f>
        <v/>
      </c>
      <c r="O48" s="32" t="n"/>
      <c r="P48" s="7">
        <f>IF(OR(B48="",O48=0),"",IFERROR(N48/O48,0))</f>
        <v/>
      </c>
      <c r="Q48" s="2">
        <f>IF(P48="","",IF(P48&gt;=1,"Cél elérve",IF(P48&gt;=0.75,"Jó úton","Felülvizsgálandó")))</f>
        <v/>
      </c>
    </row>
    <row r="49" ht="22" customHeight="1">
      <c r="A49" s="8">
        <f>IF(B49="","",COUNT($B$2:B49))</f>
        <v/>
      </c>
      <c r="B49" s="31" t="n"/>
      <c r="C49" s="4" t="n"/>
      <c r="D49" s="4" t="n"/>
      <c r="E49" s="4" t="n"/>
      <c r="F49" s="4" t="n"/>
      <c r="G49" s="4" t="n"/>
      <c r="H49" s="32" t="n"/>
      <c r="I49" s="32" t="n"/>
      <c r="J49" s="34">
        <f>IF(B49="","",H49+I49)</f>
        <v/>
      </c>
      <c r="K49" s="10">
        <f>IF(F49="","",IFERROR(VLOOKUP(F49,'Paraméterek'!$A$8:$B$10,2,FALSE),0))</f>
        <v/>
      </c>
      <c r="L49" s="34">
        <f>IF(OR(B49="",K49=""),"",J49*K49)</f>
        <v/>
      </c>
      <c r="M49" s="32" t="n"/>
      <c r="N49" s="34">
        <f>IF(B49="","",J49+L49+M49)</f>
        <v/>
      </c>
      <c r="O49" s="32" t="n"/>
      <c r="P49" s="10">
        <f>IF(OR(B49="",O49=0),"",IFERROR(N49/O49,0))</f>
        <v/>
      </c>
      <c r="Q49" s="8">
        <f>IF(P49="","",IF(P49&gt;=1,"Cél elérve",IF(P49&gt;=0.75,"Jó úton","Felülvizsgálandó")))</f>
        <v/>
      </c>
    </row>
    <row r="50" ht="22" customHeight="1">
      <c r="A50" s="2">
        <f>IF(B50="","",COUNT($B$2:B50))</f>
        <v/>
      </c>
      <c r="B50" s="31" t="n"/>
      <c r="C50" s="4" t="n"/>
      <c r="D50" s="4" t="n"/>
      <c r="E50" s="4" t="n"/>
      <c r="F50" s="4" t="n"/>
      <c r="G50" s="4" t="n"/>
      <c r="H50" s="32" t="n"/>
      <c r="I50" s="32" t="n"/>
      <c r="J50" s="33">
        <f>IF(B50="","",H50+I50)</f>
        <v/>
      </c>
      <c r="K50" s="7">
        <f>IF(F50="","",IFERROR(VLOOKUP(F50,'Paraméterek'!$A$8:$B$10,2,FALSE),0))</f>
        <v/>
      </c>
      <c r="L50" s="33">
        <f>IF(OR(B50="",K50=""),"",J50*K50)</f>
        <v/>
      </c>
      <c r="M50" s="32" t="n"/>
      <c r="N50" s="33">
        <f>IF(B50="","",J50+L50+M50)</f>
        <v/>
      </c>
      <c r="O50" s="32" t="n"/>
      <c r="P50" s="7">
        <f>IF(OR(B50="",O50=0),"",IFERROR(N50/O50,0))</f>
        <v/>
      </c>
      <c r="Q50" s="2">
        <f>IF(P50="","",IF(P50&gt;=1,"Cél elérve",IF(P50&gt;=0.75,"Jó úton","Felülvizsgálandó")))</f>
        <v/>
      </c>
    </row>
    <row r="51" ht="22" customHeight="1">
      <c r="A51" s="8">
        <f>IF(B51="","",COUNT($B$2:B51))</f>
        <v/>
      </c>
      <c r="B51" s="31" t="n"/>
      <c r="C51" s="4" t="n"/>
      <c r="D51" s="4" t="n"/>
      <c r="E51" s="4" t="n"/>
      <c r="F51" s="4" t="n"/>
      <c r="G51" s="4" t="n"/>
      <c r="H51" s="32" t="n"/>
      <c r="I51" s="32" t="n"/>
      <c r="J51" s="34">
        <f>IF(B51="","",H51+I51)</f>
        <v/>
      </c>
      <c r="K51" s="10">
        <f>IF(F51="","",IFERROR(VLOOKUP(F51,'Paraméterek'!$A$8:$B$10,2,FALSE),0))</f>
        <v/>
      </c>
      <c r="L51" s="34">
        <f>IF(OR(B51="",K51=""),"",J51*K51)</f>
        <v/>
      </c>
      <c r="M51" s="32" t="n"/>
      <c r="N51" s="34">
        <f>IF(B51="","",J51+L51+M51)</f>
        <v/>
      </c>
      <c r="O51" s="32" t="n"/>
      <c r="P51" s="10">
        <f>IF(OR(B51="",O51=0),"",IFERROR(N51/O51,0))</f>
        <v/>
      </c>
      <c r="Q51" s="8">
        <f>IF(P51="","",IF(P51&gt;=1,"Cél elérve",IF(P51&gt;=0.75,"Jó úton","Felülvizsgálandó")))</f>
        <v/>
      </c>
    </row>
    <row r="52" ht="22" customHeight="1">
      <c r="A52" s="2">
        <f>IF(B52="","",COUNT($B$2:B52))</f>
        <v/>
      </c>
      <c r="B52" s="31" t="n"/>
      <c r="C52" s="4" t="n"/>
      <c r="D52" s="4" t="n"/>
      <c r="E52" s="4" t="n"/>
      <c r="F52" s="4" t="n"/>
      <c r="G52" s="4" t="n"/>
      <c r="H52" s="32" t="n"/>
      <c r="I52" s="32" t="n"/>
      <c r="J52" s="33">
        <f>IF(B52="","",H52+I52)</f>
        <v/>
      </c>
      <c r="K52" s="7">
        <f>IF(F52="","",IFERROR(VLOOKUP(F52,'Paraméterek'!$A$8:$B$10,2,FALSE),0))</f>
        <v/>
      </c>
      <c r="L52" s="33">
        <f>IF(OR(B52="",K52=""),"",J52*K52)</f>
        <v/>
      </c>
      <c r="M52" s="32" t="n"/>
      <c r="N52" s="33">
        <f>IF(B52="","",J52+L52+M52)</f>
        <v/>
      </c>
      <c r="O52" s="32" t="n"/>
      <c r="P52" s="7">
        <f>IF(OR(B52="",O52=0),"",IFERROR(N52/O52,0))</f>
        <v/>
      </c>
      <c r="Q52" s="2">
        <f>IF(P52="","",IF(P52&gt;=1,"Cél elérve",IF(P52&gt;=0.75,"Jó úton","Felülvizsgálandó")))</f>
        <v/>
      </c>
    </row>
    <row r="53" ht="22" customHeight="1">
      <c r="A53" s="8">
        <f>IF(B53="","",COUNT($B$2:B53))</f>
        <v/>
      </c>
      <c r="B53" s="31" t="n"/>
      <c r="C53" s="4" t="n"/>
      <c r="D53" s="4" t="n"/>
      <c r="E53" s="4" t="n"/>
      <c r="F53" s="4" t="n"/>
      <c r="G53" s="4" t="n"/>
      <c r="H53" s="32" t="n"/>
      <c r="I53" s="32" t="n"/>
      <c r="J53" s="34">
        <f>IF(B53="","",H53+I53)</f>
        <v/>
      </c>
      <c r="K53" s="10">
        <f>IF(F53="","",IFERROR(VLOOKUP(F53,'Paraméterek'!$A$8:$B$10,2,FALSE),0))</f>
        <v/>
      </c>
      <c r="L53" s="34">
        <f>IF(OR(B53="",K53=""),"",J53*K53)</f>
        <v/>
      </c>
      <c r="M53" s="32" t="n"/>
      <c r="N53" s="34">
        <f>IF(B53="","",J53+L53+M53)</f>
        <v/>
      </c>
      <c r="O53" s="32" t="n"/>
      <c r="P53" s="10">
        <f>IF(OR(B53="",O53=0),"",IFERROR(N53/O53,0))</f>
        <v/>
      </c>
      <c r="Q53" s="8">
        <f>IF(P53="","",IF(P53&gt;=1,"Cél elérve",IF(P53&gt;=0.75,"Jó úton","Felülvizsgálandó")))</f>
        <v/>
      </c>
    </row>
    <row r="54" ht="22" customHeight="1">
      <c r="A54" s="2">
        <f>IF(B54="","",COUNT($B$2:B54))</f>
        <v/>
      </c>
      <c r="B54" s="31" t="n"/>
      <c r="C54" s="4" t="n"/>
      <c r="D54" s="4" t="n"/>
      <c r="E54" s="4" t="n"/>
      <c r="F54" s="4" t="n"/>
      <c r="G54" s="4" t="n"/>
      <c r="H54" s="32" t="n"/>
      <c r="I54" s="32" t="n"/>
      <c r="J54" s="33">
        <f>IF(B54="","",H54+I54)</f>
        <v/>
      </c>
      <c r="K54" s="7">
        <f>IF(F54="","",IFERROR(VLOOKUP(F54,'Paraméterek'!$A$8:$B$10,2,FALSE),0))</f>
        <v/>
      </c>
      <c r="L54" s="33">
        <f>IF(OR(B54="",K54=""),"",J54*K54)</f>
        <v/>
      </c>
      <c r="M54" s="32" t="n"/>
      <c r="N54" s="33">
        <f>IF(B54="","",J54+L54+M54)</f>
        <v/>
      </c>
      <c r="O54" s="32" t="n"/>
      <c r="P54" s="7">
        <f>IF(OR(B54="",O54=0),"",IFERROR(N54/O54,0))</f>
        <v/>
      </c>
      <c r="Q54" s="2">
        <f>IF(P54="","",IF(P54&gt;=1,"Cél elérve",IF(P54&gt;=0.75,"Jó úton","Felülvizsgálandó")))</f>
        <v/>
      </c>
    </row>
    <row r="55" ht="22" customHeight="1">
      <c r="A55" s="8">
        <f>IF(B55="","",COUNT($B$2:B55))</f>
        <v/>
      </c>
      <c r="B55" s="31" t="n"/>
      <c r="C55" s="4" t="n"/>
      <c r="D55" s="4" t="n"/>
      <c r="E55" s="4" t="n"/>
      <c r="F55" s="4" t="n"/>
      <c r="G55" s="4" t="n"/>
      <c r="H55" s="32" t="n"/>
      <c r="I55" s="32" t="n"/>
      <c r="J55" s="34">
        <f>IF(B55="","",H55+I55)</f>
        <v/>
      </c>
      <c r="K55" s="10">
        <f>IF(F55="","",IFERROR(VLOOKUP(F55,'Paraméterek'!$A$8:$B$10,2,FALSE),0))</f>
        <v/>
      </c>
      <c r="L55" s="34">
        <f>IF(OR(B55="",K55=""),"",J55*K55)</f>
        <v/>
      </c>
      <c r="M55" s="32" t="n"/>
      <c r="N55" s="34">
        <f>IF(B55="","",J55+L55+M55)</f>
        <v/>
      </c>
      <c r="O55" s="32" t="n"/>
      <c r="P55" s="10">
        <f>IF(OR(B55="",O55=0),"",IFERROR(N55/O55,0))</f>
        <v/>
      </c>
      <c r="Q55" s="8">
        <f>IF(P55="","",IF(P55&gt;=1,"Cél elérve",IF(P55&gt;=0.75,"Jó úton","Felülvizsgálandó")))</f>
        <v/>
      </c>
    </row>
    <row r="56" ht="22" customHeight="1">
      <c r="A56" s="2">
        <f>IF(B56="","",COUNT($B$2:B56))</f>
        <v/>
      </c>
      <c r="B56" s="31" t="n"/>
      <c r="C56" s="4" t="n"/>
      <c r="D56" s="4" t="n"/>
      <c r="E56" s="4" t="n"/>
      <c r="F56" s="4" t="n"/>
      <c r="G56" s="4" t="n"/>
      <c r="H56" s="32" t="n"/>
      <c r="I56" s="32" t="n"/>
      <c r="J56" s="33">
        <f>IF(B56="","",H56+I56)</f>
        <v/>
      </c>
      <c r="K56" s="7">
        <f>IF(F56="","",IFERROR(VLOOKUP(F56,'Paraméterek'!$A$8:$B$10,2,FALSE),0))</f>
        <v/>
      </c>
      <c r="L56" s="33">
        <f>IF(OR(B56="",K56=""),"",J56*K56)</f>
        <v/>
      </c>
      <c r="M56" s="32" t="n"/>
      <c r="N56" s="33">
        <f>IF(B56="","",J56+L56+M56)</f>
        <v/>
      </c>
      <c r="O56" s="32" t="n"/>
      <c r="P56" s="7">
        <f>IF(OR(B56="",O56=0),"",IFERROR(N56/O56,0))</f>
        <v/>
      </c>
      <c r="Q56" s="2">
        <f>IF(P56="","",IF(P56&gt;=1,"Cél elérve",IF(P56&gt;=0.75,"Jó úton","Felülvizsgálandó")))</f>
        <v/>
      </c>
    </row>
    <row r="57" ht="22" customHeight="1">
      <c r="A57" s="8">
        <f>IF(B57="","",COUNT($B$2:B57))</f>
        <v/>
      </c>
      <c r="B57" s="31" t="n"/>
      <c r="C57" s="4" t="n"/>
      <c r="D57" s="4" t="n"/>
      <c r="E57" s="4" t="n"/>
      <c r="F57" s="4" t="n"/>
      <c r="G57" s="4" t="n"/>
      <c r="H57" s="32" t="n"/>
      <c r="I57" s="32" t="n"/>
      <c r="J57" s="34">
        <f>IF(B57="","",H57+I57)</f>
        <v/>
      </c>
      <c r="K57" s="10">
        <f>IF(F57="","",IFERROR(VLOOKUP(F57,'Paraméterek'!$A$8:$B$10,2,FALSE),0))</f>
        <v/>
      </c>
      <c r="L57" s="34">
        <f>IF(OR(B57="",K57=""),"",J57*K57)</f>
        <v/>
      </c>
      <c r="M57" s="32" t="n"/>
      <c r="N57" s="34">
        <f>IF(B57="","",J57+L57+M57)</f>
        <v/>
      </c>
      <c r="O57" s="32" t="n"/>
      <c r="P57" s="10">
        <f>IF(OR(B57="",O57=0),"",IFERROR(N57/O57,0))</f>
        <v/>
      </c>
      <c r="Q57" s="8">
        <f>IF(P57="","",IF(P57&gt;=1,"Cél elérve",IF(P57&gt;=0.75,"Jó úton","Felülvizsgálandó")))</f>
        <v/>
      </c>
    </row>
    <row r="58" ht="22" customHeight="1">
      <c r="A58" s="2">
        <f>IF(B58="","",COUNT($B$2:B58))</f>
        <v/>
      </c>
      <c r="B58" s="31" t="n"/>
      <c r="C58" s="4" t="n"/>
      <c r="D58" s="4" t="n"/>
      <c r="E58" s="4" t="n"/>
      <c r="F58" s="4" t="n"/>
      <c r="G58" s="4" t="n"/>
      <c r="H58" s="32" t="n"/>
      <c r="I58" s="32" t="n"/>
      <c r="J58" s="33">
        <f>IF(B58="","",H58+I58)</f>
        <v/>
      </c>
      <c r="K58" s="7">
        <f>IF(F58="","",IFERROR(VLOOKUP(F58,'Paraméterek'!$A$8:$B$10,2,FALSE),0))</f>
        <v/>
      </c>
      <c r="L58" s="33">
        <f>IF(OR(B58="",K58=""),"",J58*K58)</f>
        <v/>
      </c>
      <c r="M58" s="32" t="n"/>
      <c r="N58" s="33">
        <f>IF(B58="","",J58+L58+M58)</f>
        <v/>
      </c>
      <c r="O58" s="32" t="n"/>
      <c r="P58" s="7">
        <f>IF(OR(B58="",O58=0),"",IFERROR(N58/O58,0))</f>
        <v/>
      </c>
      <c r="Q58" s="2">
        <f>IF(P58="","",IF(P58&gt;=1,"Cél elérve",IF(P58&gt;=0.75,"Jó úton","Felülvizsgálandó")))</f>
        <v/>
      </c>
    </row>
    <row r="59" ht="22" customHeight="1">
      <c r="A59" s="8">
        <f>IF(B59="","",COUNT($B$2:B59))</f>
        <v/>
      </c>
      <c r="B59" s="31" t="n"/>
      <c r="C59" s="4" t="n"/>
      <c r="D59" s="4" t="n"/>
      <c r="E59" s="4" t="n"/>
      <c r="F59" s="4" t="n"/>
      <c r="G59" s="4" t="n"/>
      <c r="H59" s="32" t="n"/>
      <c r="I59" s="32" t="n"/>
      <c r="J59" s="34">
        <f>IF(B59="","",H59+I59)</f>
        <v/>
      </c>
      <c r="K59" s="10">
        <f>IF(F59="","",IFERROR(VLOOKUP(F59,'Paraméterek'!$A$8:$B$10,2,FALSE),0))</f>
        <v/>
      </c>
      <c r="L59" s="34">
        <f>IF(OR(B59="",K59=""),"",J59*K59)</f>
        <v/>
      </c>
      <c r="M59" s="32" t="n"/>
      <c r="N59" s="34">
        <f>IF(B59="","",J59+L59+M59)</f>
        <v/>
      </c>
      <c r="O59" s="32" t="n"/>
      <c r="P59" s="10">
        <f>IF(OR(B59="",O59=0),"",IFERROR(N59/O59,0))</f>
        <v/>
      </c>
      <c r="Q59" s="8">
        <f>IF(P59="","",IF(P59&gt;=1,"Cél elérve",IF(P59&gt;=0.75,"Jó úton","Felülvizsgálandó")))</f>
        <v/>
      </c>
    </row>
    <row r="60" ht="22" customHeight="1">
      <c r="A60" s="2">
        <f>IF(B60="","",COUNT($B$2:B60))</f>
        <v/>
      </c>
      <c r="B60" s="31" t="n"/>
      <c r="C60" s="4" t="n"/>
      <c r="D60" s="4" t="n"/>
      <c r="E60" s="4" t="n"/>
      <c r="F60" s="4" t="n"/>
      <c r="G60" s="4" t="n"/>
      <c r="H60" s="32" t="n"/>
      <c r="I60" s="32" t="n"/>
      <c r="J60" s="33">
        <f>IF(B60="","",H60+I60)</f>
        <v/>
      </c>
      <c r="K60" s="7">
        <f>IF(F60="","",IFERROR(VLOOKUP(F60,'Paraméterek'!$A$8:$B$10,2,FALSE),0))</f>
        <v/>
      </c>
      <c r="L60" s="33">
        <f>IF(OR(B60="",K60=""),"",J60*K60)</f>
        <v/>
      </c>
      <c r="M60" s="32" t="n"/>
      <c r="N60" s="33">
        <f>IF(B60="","",J60+L60+M60)</f>
        <v/>
      </c>
      <c r="O60" s="32" t="n"/>
      <c r="P60" s="7">
        <f>IF(OR(B60="",O60=0),"",IFERROR(N60/O60,0))</f>
        <v/>
      </c>
      <c r="Q60" s="2">
        <f>IF(P60="","",IF(P60&gt;=1,"Cél elérve",IF(P60&gt;=0.75,"Jó úton","Felülvizsgálandó")))</f>
        <v/>
      </c>
    </row>
    <row r="61" ht="22" customHeight="1">
      <c r="A61" s="8">
        <f>IF(B61="","",COUNT($B$2:B61))</f>
        <v/>
      </c>
      <c r="B61" s="31" t="n"/>
      <c r="C61" s="4" t="n"/>
      <c r="D61" s="4" t="n"/>
      <c r="E61" s="4" t="n"/>
      <c r="F61" s="4" t="n"/>
      <c r="G61" s="4" t="n"/>
      <c r="H61" s="32" t="n"/>
      <c r="I61" s="32" t="n"/>
      <c r="J61" s="34">
        <f>IF(B61="","",H61+I61)</f>
        <v/>
      </c>
      <c r="K61" s="10">
        <f>IF(F61="","",IFERROR(VLOOKUP(F61,'Paraméterek'!$A$8:$B$10,2,FALSE),0))</f>
        <v/>
      </c>
      <c r="L61" s="34">
        <f>IF(OR(B61="",K61=""),"",J61*K61)</f>
        <v/>
      </c>
      <c r="M61" s="32" t="n"/>
      <c r="N61" s="34">
        <f>IF(B61="","",J61+L61+M61)</f>
        <v/>
      </c>
      <c r="O61" s="32" t="n"/>
      <c r="P61" s="10">
        <f>IF(OR(B61="",O61=0),"",IFERROR(N61/O61,0))</f>
        <v/>
      </c>
      <c r="Q61" s="8">
        <f>IF(P61="","",IF(P61&gt;=1,"Cél elérve",IF(P61&gt;=0.75,"Jó úton","Felülvizsgálandó")))</f>
        <v/>
      </c>
    </row>
    <row r="62" ht="22" customHeight="1">
      <c r="A62" s="2">
        <f>IF(B62="","",COUNT($B$2:B62))</f>
        <v/>
      </c>
      <c r="B62" s="31" t="n"/>
      <c r="C62" s="4" t="n"/>
      <c r="D62" s="4" t="n"/>
      <c r="E62" s="4" t="n"/>
      <c r="F62" s="4" t="n"/>
      <c r="G62" s="4" t="n"/>
      <c r="H62" s="32" t="n"/>
      <c r="I62" s="32" t="n"/>
      <c r="J62" s="33">
        <f>IF(B62="","",H62+I62)</f>
        <v/>
      </c>
      <c r="K62" s="7">
        <f>IF(F62="","",IFERROR(VLOOKUP(F62,'Paraméterek'!$A$8:$B$10,2,FALSE),0))</f>
        <v/>
      </c>
      <c r="L62" s="33">
        <f>IF(OR(B62="",K62=""),"",J62*K62)</f>
        <v/>
      </c>
      <c r="M62" s="32" t="n"/>
      <c r="N62" s="33">
        <f>IF(B62="","",J62+L62+M62)</f>
        <v/>
      </c>
      <c r="O62" s="32" t="n"/>
      <c r="P62" s="7">
        <f>IF(OR(B62="",O62=0),"",IFERROR(N62/O62,0))</f>
        <v/>
      </c>
      <c r="Q62" s="2">
        <f>IF(P62="","",IF(P62&gt;=1,"Cél elérve",IF(P62&gt;=0.75,"Jó úton","Felülvizsgálandó")))</f>
        <v/>
      </c>
    </row>
    <row r="63" ht="22" customHeight="1">
      <c r="A63" s="8">
        <f>IF(B63="","",COUNT($B$2:B63))</f>
        <v/>
      </c>
      <c r="B63" s="31" t="n"/>
      <c r="C63" s="4" t="n"/>
      <c r="D63" s="4" t="n"/>
      <c r="E63" s="4" t="n"/>
      <c r="F63" s="4" t="n"/>
      <c r="G63" s="4" t="n"/>
      <c r="H63" s="32" t="n"/>
      <c r="I63" s="32" t="n"/>
      <c r="J63" s="34">
        <f>IF(B63="","",H63+I63)</f>
        <v/>
      </c>
      <c r="K63" s="10">
        <f>IF(F63="","",IFERROR(VLOOKUP(F63,'Paraméterek'!$A$8:$B$10,2,FALSE),0))</f>
        <v/>
      </c>
      <c r="L63" s="34">
        <f>IF(OR(B63="",K63=""),"",J63*K63)</f>
        <v/>
      </c>
      <c r="M63" s="32" t="n"/>
      <c r="N63" s="34">
        <f>IF(B63="","",J63+L63+M63)</f>
        <v/>
      </c>
      <c r="O63" s="32" t="n"/>
      <c r="P63" s="10">
        <f>IF(OR(B63="",O63=0),"",IFERROR(N63/O63,0))</f>
        <v/>
      </c>
      <c r="Q63" s="8">
        <f>IF(P63="","",IF(P63&gt;=1,"Cél elérve",IF(P63&gt;=0.75,"Jó úton","Felülvizsgálandó")))</f>
        <v/>
      </c>
    </row>
    <row r="64" ht="22" customHeight="1">
      <c r="A64" s="2">
        <f>IF(B64="","",COUNT($B$2:B64))</f>
        <v/>
      </c>
      <c r="B64" s="31" t="n"/>
      <c r="C64" s="4" t="n"/>
      <c r="D64" s="4" t="n"/>
      <c r="E64" s="4" t="n"/>
      <c r="F64" s="4" t="n"/>
      <c r="G64" s="4" t="n"/>
      <c r="H64" s="32" t="n"/>
      <c r="I64" s="32" t="n"/>
      <c r="J64" s="33">
        <f>IF(B64="","",H64+I64)</f>
        <v/>
      </c>
      <c r="K64" s="7">
        <f>IF(F64="","",IFERROR(VLOOKUP(F64,'Paraméterek'!$A$8:$B$10,2,FALSE),0))</f>
        <v/>
      </c>
      <c r="L64" s="33">
        <f>IF(OR(B64="",K64=""),"",J64*K64)</f>
        <v/>
      </c>
      <c r="M64" s="32" t="n"/>
      <c r="N64" s="33">
        <f>IF(B64="","",J64+L64+M64)</f>
        <v/>
      </c>
      <c r="O64" s="32" t="n"/>
      <c r="P64" s="7">
        <f>IF(OR(B64="",O64=0),"",IFERROR(N64/O64,0))</f>
        <v/>
      </c>
      <c r="Q64" s="2">
        <f>IF(P64="","",IF(P64&gt;=1,"Cél elérve",IF(P64&gt;=0.75,"Jó úton","Felülvizsgálandó")))</f>
        <v/>
      </c>
    </row>
    <row r="65" ht="22" customHeight="1">
      <c r="A65" s="8">
        <f>IF(B65="","",COUNT($B$2:B65))</f>
        <v/>
      </c>
      <c r="B65" s="31" t="n"/>
      <c r="C65" s="4" t="n"/>
      <c r="D65" s="4" t="n"/>
      <c r="E65" s="4" t="n"/>
      <c r="F65" s="4" t="n"/>
      <c r="G65" s="4" t="n"/>
      <c r="H65" s="32" t="n"/>
      <c r="I65" s="32" t="n"/>
      <c r="J65" s="34">
        <f>IF(B65="","",H65+I65)</f>
        <v/>
      </c>
      <c r="K65" s="10">
        <f>IF(F65="","",IFERROR(VLOOKUP(F65,'Paraméterek'!$A$8:$B$10,2,FALSE),0))</f>
        <v/>
      </c>
      <c r="L65" s="34">
        <f>IF(OR(B65="",K65=""),"",J65*K65)</f>
        <v/>
      </c>
      <c r="M65" s="32" t="n"/>
      <c r="N65" s="34">
        <f>IF(B65="","",J65+L65+M65)</f>
        <v/>
      </c>
      <c r="O65" s="32" t="n"/>
      <c r="P65" s="10">
        <f>IF(OR(B65="",O65=0),"",IFERROR(N65/O65,0))</f>
        <v/>
      </c>
      <c r="Q65" s="8">
        <f>IF(P65="","",IF(P65&gt;=1,"Cél elérve",IF(P65&gt;=0.75,"Jó úton","Felülvizsgálandó")))</f>
        <v/>
      </c>
    </row>
    <row r="66" ht="22" customHeight="1">
      <c r="A66" s="2">
        <f>IF(B66="","",COUNT($B$2:B66))</f>
        <v/>
      </c>
      <c r="B66" s="31" t="n"/>
      <c r="C66" s="4" t="n"/>
      <c r="D66" s="4" t="n"/>
      <c r="E66" s="4" t="n"/>
      <c r="F66" s="4" t="n"/>
      <c r="G66" s="4" t="n"/>
      <c r="H66" s="32" t="n"/>
      <c r="I66" s="32" t="n"/>
      <c r="J66" s="33">
        <f>IF(B66="","",H66+I66)</f>
        <v/>
      </c>
      <c r="K66" s="7">
        <f>IF(F66="","",IFERROR(VLOOKUP(F66,'Paraméterek'!$A$8:$B$10,2,FALSE),0))</f>
        <v/>
      </c>
      <c r="L66" s="33">
        <f>IF(OR(B66="",K66=""),"",J66*K66)</f>
        <v/>
      </c>
      <c r="M66" s="32" t="n"/>
      <c r="N66" s="33">
        <f>IF(B66="","",J66+L66+M66)</f>
        <v/>
      </c>
      <c r="O66" s="32" t="n"/>
      <c r="P66" s="7">
        <f>IF(OR(B66="",O66=0),"",IFERROR(N66/O66,0))</f>
        <v/>
      </c>
      <c r="Q66" s="2">
        <f>IF(P66="","",IF(P66&gt;=1,"Cél elérve",IF(P66&gt;=0.75,"Jó úton","Felülvizsgálandó")))</f>
        <v/>
      </c>
    </row>
    <row r="67" ht="22" customHeight="1">
      <c r="A67" s="8">
        <f>IF(B67="","",COUNT($B$2:B67))</f>
        <v/>
      </c>
      <c r="B67" s="31" t="n"/>
      <c r="C67" s="4" t="n"/>
      <c r="D67" s="4" t="n"/>
      <c r="E67" s="4" t="n"/>
      <c r="F67" s="4" t="n"/>
      <c r="G67" s="4" t="n"/>
      <c r="H67" s="32" t="n"/>
      <c r="I67" s="32" t="n"/>
      <c r="J67" s="34">
        <f>IF(B67="","",H67+I67)</f>
        <v/>
      </c>
      <c r="K67" s="10">
        <f>IF(F67="","",IFERROR(VLOOKUP(F67,'Paraméterek'!$A$8:$B$10,2,FALSE),0))</f>
        <v/>
      </c>
      <c r="L67" s="34">
        <f>IF(OR(B67="",K67=""),"",J67*K67)</f>
        <v/>
      </c>
      <c r="M67" s="32" t="n"/>
      <c r="N67" s="34">
        <f>IF(B67="","",J67+L67+M67)</f>
        <v/>
      </c>
      <c r="O67" s="32" t="n"/>
      <c r="P67" s="10">
        <f>IF(OR(B67="",O67=0),"",IFERROR(N67/O67,0))</f>
        <v/>
      </c>
      <c r="Q67" s="8">
        <f>IF(P67="","",IF(P67&gt;=1,"Cél elérve",IF(P67&gt;=0.75,"Jó úton","Felülvizsgálandó")))</f>
        <v/>
      </c>
    </row>
    <row r="68" ht="22" customHeight="1">
      <c r="A68" s="2">
        <f>IF(B68="","",COUNT($B$2:B68))</f>
        <v/>
      </c>
      <c r="B68" s="31" t="n"/>
      <c r="C68" s="4" t="n"/>
      <c r="D68" s="4" t="n"/>
      <c r="E68" s="4" t="n"/>
      <c r="F68" s="4" t="n"/>
      <c r="G68" s="4" t="n"/>
      <c r="H68" s="32" t="n"/>
      <c r="I68" s="32" t="n"/>
      <c r="J68" s="33">
        <f>IF(B68="","",H68+I68)</f>
        <v/>
      </c>
      <c r="K68" s="7">
        <f>IF(F68="","",IFERROR(VLOOKUP(F68,'Paraméterek'!$A$8:$B$10,2,FALSE),0))</f>
        <v/>
      </c>
      <c r="L68" s="33">
        <f>IF(OR(B68="",K68=""),"",J68*K68)</f>
        <v/>
      </c>
      <c r="M68" s="32" t="n"/>
      <c r="N68" s="33">
        <f>IF(B68="","",J68+L68+M68)</f>
        <v/>
      </c>
      <c r="O68" s="32" t="n"/>
      <c r="P68" s="7">
        <f>IF(OR(B68="",O68=0),"",IFERROR(N68/O68,0))</f>
        <v/>
      </c>
      <c r="Q68" s="2">
        <f>IF(P68="","",IF(P68&gt;=1,"Cél elérve",IF(P68&gt;=0.75,"Jó úton","Felülvizsgálandó")))</f>
        <v/>
      </c>
    </row>
    <row r="69" ht="22" customHeight="1">
      <c r="A69" s="8">
        <f>IF(B69="","",COUNT($B$2:B69))</f>
        <v/>
      </c>
      <c r="B69" s="31" t="n"/>
      <c r="C69" s="4" t="n"/>
      <c r="D69" s="4" t="n"/>
      <c r="E69" s="4" t="n"/>
      <c r="F69" s="4" t="n"/>
      <c r="G69" s="4" t="n"/>
      <c r="H69" s="32" t="n"/>
      <c r="I69" s="32" t="n"/>
      <c r="J69" s="34">
        <f>IF(B69="","",H69+I69)</f>
        <v/>
      </c>
      <c r="K69" s="10">
        <f>IF(F69="","",IFERROR(VLOOKUP(F69,'Paraméterek'!$A$8:$B$10,2,FALSE),0))</f>
        <v/>
      </c>
      <c r="L69" s="34">
        <f>IF(OR(B69="",K69=""),"",J69*K69)</f>
        <v/>
      </c>
      <c r="M69" s="32" t="n"/>
      <c r="N69" s="34">
        <f>IF(B69="","",J69+L69+M69)</f>
        <v/>
      </c>
      <c r="O69" s="32" t="n"/>
      <c r="P69" s="10">
        <f>IF(OR(B69="",O69=0),"",IFERROR(N69/O69,0))</f>
        <v/>
      </c>
      <c r="Q69" s="8">
        <f>IF(P69="","",IF(P69&gt;=1,"Cél elérve",IF(P69&gt;=0.75,"Jó úton","Felülvizsgálandó")))</f>
        <v/>
      </c>
    </row>
    <row r="70" ht="22" customHeight="1">
      <c r="A70" s="2">
        <f>IF(B70="","",COUNT($B$2:B70))</f>
        <v/>
      </c>
      <c r="B70" s="31" t="n"/>
      <c r="C70" s="4" t="n"/>
      <c r="D70" s="4" t="n"/>
      <c r="E70" s="4" t="n"/>
      <c r="F70" s="4" t="n"/>
      <c r="G70" s="4" t="n"/>
      <c r="H70" s="32" t="n"/>
      <c r="I70" s="32" t="n"/>
      <c r="J70" s="33">
        <f>IF(B70="","",H70+I70)</f>
        <v/>
      </c>
      <c r="K70" s="7">
        <f>IF(F70="","",IFERROR(VLOOKUP(F70,'Paraméterek'!$A$8:$B$10,2,FALSE),0))</f>
        <v/>
      </c>
      <c r="L70" s="33">
        <f>IF(OR(B70="",K70=""),"",J70*K70)</f>
        <v/>
      </c>
      <c r="M70" s="32" t="n"/>
      <c r="N70" s="33">
        <f>IF(B70="","",J70+L70+M70)</f>
        <v/>
      </c>
      <c r="O70" s="32" t="n"/>
      <c r="P70" s="7">
        <f>IF(OR(B70="",O70=0),"",IFERROR(N70/O70,0))</f>
        <v/>
      </c>
      <c r="Q70" s="2">
        <f>IF(P70="","",IF(P70&gt;=1,"Cél elérve",IF(P70&gt;=0.75,"Jó úton","Felülvizsgálandó")))</f>
        <v/>
      </c>
    </row>
    <row r="71" ht="22" customHeight="1">
      <c r="A71" s="8">
        <f>IF(B71="","",COUNT($B$2:B71))</f>
        <v/>
      </c>
      <c r="B71" s="31" t="n"/>
      <c r="C71" s="4" t="n"/>
      <c r="D71" s="4" t="n"/>
      <c r="E71" s="4" t="n"/>
      <c r="F71" s="4" t="n"/>
      <c r="G71" s="4" t="n"/>
      <c r="H71" s="32" t="n"/>
      <c r="I71" s="32" t="n"/>
      <c r="J71" s="34">
        <f>IF(B71="","",H71+I71)</f>
        <v/>
      </c>
      <c r="K71" s="10">
        <f>IF(F71="","",IFERROR(VLOOKUP(F71,'Paraméterek'!$A$8:$B$10,2,FALSE),0))</f>
        <v/>
      </c>
      <c r="L71" s="34">
        <f>IF(OR(B71="",K71=""),"",J71*K71)</f>
        <v/>
      </c>
      <c r="M71" s="32" t="n"/>
      <c r="N71" s="34">
        <f>IF(B71="","",J71+L71+M71)</f>
        <v/>
      </c>
      <c r="O71" s="32" t="n"/>
      <c r="P71" s="10">
        <f>IF(OR(B71="",O71=0),"",IFERROR(N71/O71,0))</f>
        <v/>
      </c>
      <c r="Q71" s="8">
        <f>IF(P71="","",IF(P71&gt;=1,"Cél elérve",IF(P71&gt;=0.75,"Jó úton","Felülvizsgálandó")))</f>
        <v/>
      </c>
    </row>
    <row r="72" ht="22" customHeight="1">
      <c r="A72" s="2">
        <f>IF(B72="","",COUNT($B$2:B72))</f>
        <v/>
      </c>
      <c r="B72" s="31" t="n"/>
      <c r="C72" s="4" t="n"/>
      <c r="D72" s="4" t="n"/>
      <c r="E72" s="4" t="n"/>
      <c r="F72" s="4" t="n"/>
      <c r="G72" s="4" t="n"/>
      <c r="H72" s="32" t="n"/>
      <c r="I72" s="32" t="n"/>
      <c r="J72" s="33">
        <f>IF(B72="","",H72+I72)</f>
        <v/>
      </c>
      <c r="K72" s="7">
        <f>IF(F72="","",IFERROR(VLOOKUP(F72,'Paraméterek'!$A$8:$B$10,2,FALSE),0))</f>
        <v/>
      </c>
      <c r="L72" s="33">
        <f>IF(OR(B72="",K72=""),"",J72*K72)</f>
        <v/>
      </c>
      <c r="M72" s="32" t="n"/>
      <c r="N72" s="33">
        <f>IF(B72="","",J72+L72+M72)</f>
        <v/>
      </c>
      <c r="O72" s="32" t="n"/>
      <c r="P72" s="7">
        <f>IF(OR(B72="",O72=0),"",IFERROR(N72/O72,0))</f>
        <v/>
      </c>
      <c r="Q72" s="2">
        <f>IF(P72="","",IF(P72&gt;=1,"Cél elérve",IF(P72&gt;=0.75,"Jó úton","Felülvizsgálandó")))</f>
        <v/>
      </c>
    </row>
    <row r="73" ht="22" customHeight="1">
      <c r="A73" s="8">
        <f>IF(B73="","",COUNT($B$2:B73))</f>
        <v/>
      </c>
      <c r="B73" s="31" t="n"/>
      <c r="C73" s="4" t="n"/>
      <c r="D73" s="4" t="n"/>
      <c r="E73" s="4" t="n"/>
      <c r="F73" s="4" t="n"/>
      <c r="G73" s="4" t="n"/>
      <c r="H73" s="32" t="n"/>
      <c r="I73" s="32" t="n"/>
      <c r="J73" s="34">
        <f>IF(B73="","",H73+I73)</f>
        <v/>
      </c>
      <c r="K73" s="10">
        <f>IF(F73="","",IFERROR(VLOOKUP(F73,'Paraméterek'!$A$8:$B$10,2,FALSE),0))</f>
        <v/>
      </c>
      <c r="L73" s="34">
        <f>IF(OR(B73="",K73=""),"",J73*K73)</f>
        <v/>
      </c>
      <c r="M73" s="32" t="n"/>
      <c r="N73" s="34">
        <f>IF(B73="","",J73+L73+M73)</f>
        <v/>
      </c>
      <c r="O73" s="32" t="n"/>
      <c r="P73" s="10">
        <f>IF(OR(B73="",O73=0),"",IFERROR(N73/O73,0))</f>
        <v/>
      </c>
      <c r="Q73" s="8">
        <f>IF(P73="","",IF(P73&gt;=1,"Cél elérve",IF(P73&gt;=0.75,"Jó úton","Felülvizsgálandó")))</f>
        <v/>
      </c>
    </row>
    <row r="74" ht="22" customHeight="1">
      <c r="A74" s="2">
        <f>IF(B74="","",COUNT($B$2:B74))</f>
        <v/>
      </c>
      <c r="B74" s="31" t="n"/>
      <c r="C74" s="4" t="n"/>
      <c r="D74" s="4" t="n"/>
      <c r="E74" s="4" t="n"/>
      <c r="F74" s="4" t="n"/>
      <c r="G74" s="4" t="n"/>
      <c r="H74" s="32" t="n"/>
      <c r="I74" s="32" t="n"/>
      <c r="J74" s="33">
        <f>IF(B74="","",H74+I74)</f>
        <v/>
      </c>
      <c r="K74" s="7">
        <f>IF(F74="","",IFERROR(VLOOKUP(F74,'Paraméterek'!$A$8:$B$10,2,FALSE),0))</f>
        <v/>
      </c>
      <c r="L74" s="33">
        <f>IF(OR(B74="",K74=""),"",J74*K74)</f>
        <v/>
      </c>
      <c r="M74" s="32" t="n"/>
      <c r="N74" s="33">
        <f>IF(B74="","",J74+L74+M74)</f>
        <v/>
      </c>
      <c r="O74" s="32" t="n"/>
      <c r="P74" s="7">
        <f>IF(OR(B74="",O74=0),"",IFERROR(N74/O74,0))</f>
        <v/>
      </c>
      <c r="Q74" s="2">
        <f>IF(P74="","",IF(P74&gt;=1,"Cél elérve",IF(P74&gt;=0.75,"Jó úton","Felülvizsgálandó")))</f>
        <v/>
      </c>
    </row>
    <row r="75" ht="22" customHeight="1">
      <c r="A75" s="8">
        <f>IF(B75="","",COUNT($B$2:B75))</f>
        <v/>
      </c>
      <c r="B75" s="31" t="n"/>
      <c r="C75" s="4" t="n"/>
      <c r="D75" s="4" t="n"/>
      <c r="E75" s="4" t="n"/>
      <c r="F75" s="4" t="n"/>
      <c r="G75" s="4" t="n"/>
      <c r="H75" s="32" t="n"/>
      <c r="I75" s="32" t="n"/>
      <c r="J75" s="34">
        <f>IF(B75="","",H75+I75)</f>
        <v/>
      </c>
      <c r="K75" s="10">
        <f>IF(F75="","",IFERROR(VLOOKUP(F75,'Paraméterek'!$A$8:$B$10,2,FALSE),0))</f>
        <v/>
      </c>
      <c r="L75" s="34">
        <f>IF(OR(B75="",K75=""),"",J75*K75)</f>
        <v/>
      </c>
      <c r="M75" s="32" t="n"/>
      <c r="N75" s="34">
        <f>IF(B75="","",J75+L75+M75)</f>
        <v/>
      </c>
      <c r="O75" s="32" t="n"/>
      <c r="P75" s="10">
        <f>IF(OR(B75="",O75=0),"",IFERROR(N75/O75,0))</f>
        <v/>
      </c>
      <c r="Q75" s="8">
        <f>IF(P75="","",IF(P75&gt;=1,"Cél elérve",IF(P75&gt;=0.75,"Jó úton","Felülvizsgálandó")))</f>
        <v/>
      </c>
    </row>
    <row r="76" ht="22" customHeight="1">
      <c r="A76" s="2">
        <f>IF(B76="","",COUNT($B$2:B76))</f>
        <v/>
      </c>
      <c r="B76" s="31" t="n"/>
      <c r="C76" s="4" t="n"/>
      <c r="D76" s="4" t="n"/>
      <c r="E76" s="4" t="n"/>
      <c r="F76" s="4" t="n"/>
      <c r="G76" s="4" t="n"/>
      <c r="H76" s="32" t="n"/>
      <c r="I76" s="32" t="n"/>
      <c r="J76" s="33">
        <f>IF(B76="","",H76+I76)</f>
        <v/>
      </c>
      <c r="K76" s="7">
        <f>IF(F76="","",IFERROR(VLOOKUP(F76,'Paraméterek'!$A$8:$B$10,2,FALSE),0))</f>
        <v/>
      </c>
      <c r="L76" s="33">
        <f>IF(OR(B76="",K76=""),"",J76*K76)</f>
        <v/>
      </c>
      <c r="M76" s="32" t="n"/>
      <c r="N76" s="33">
        <f>IF(B76="","",J76+L76+M76)</f>
        <v/>
      </c>
      <c r="O76" s="32" t="n"/>
      <c r="P76" s="7">
        <f>IF(OR(B76="",O76=0),"",IFERROR(N76/O76,0))</f>
        <v/>
      </c>
      <c r="Q76" s="2">
        <f>IF(P76="","",IF(P76&gt;=1,"Cél elérve",IF(P76&gt;=0.75,"Jó úton","Felülvizsgálandó")))</f>
        <v/>
      </c>
    </row>
    <row r="77" ht="22" customHeight="1">
      <c r="A77" s="8">
        <f>IF(B77="","",COUNT($B$2:B77))</f>
        <v/>
      </c>
      <c r="B77" s="31" t="n"/>
      <c r="C77" s="4" t="n"/>
      <c r="D77" s="4" t="n"/>
      <c r="E77" s="4" t="n"/>
      <c r="F77" s="4" t="n"/>
      <c r="G77" s="4" t="n"/>
      <c r="H77" s="32" t="n"/>
      <c r="I77" s="32" t="n"/>
      <c r="J77" s="34">
        <f>IF(B77="","",H77+I77)</f>
        <v/>
      </c>
      <c r="K77" s="10">
        <f>IF(F77="","",IFERROR(VLOOKUP(F77,'Paraméterek'!$A$8:$B$10,2,FALSE),0))</f>
        <v/>
      </c>
      <c r="L77" s="34">
        <f>IF(OR(B77="",K77=""),"",J77*K77)</f>
        <v/>
      </c>
      <c r="M77" s="32" t="n"/>
      <c r="N77" s="34">
        <f>IF(B77="","",J77+L77+M77)</f>
        <v/>
      </c>
      <c r="O77" s="32" t="n"/>
      <c r="P77" s="10">
        <f>IF(OR(B77="",O77=0),"",IFERROR(N77/O77,0))</f>
        <v/>
      </c>
      <c r="Q77" s="8">
        <f>IF(P77="","",IF(P77&gt;=1,"Cél elérve",IF(P77&gt;=0.75,"Jó úton","Felülvizsgálandó")))</f>
        <v/>
      </c>
    </row>
    <row r="78" ht="22" customHeight="1">
      <c r="A78" s="2">
        <f>IF(B78="","",COUNT($B$2:B78))</f>
        <v/>
      </c>
      <c r="B78" s="31" t="n"/>
      <c r="C78" s="4" t="n"/>
      <c r="D78" s="4" t="n"/>
      <c r="E78" s="4" t="n"/>
      <c r="F78" s="4" t="n"/>
      <c r="G78" s="4" t="n"/>
      <c r="H78" s="32" t="n"/>
      <c r="I78" s="32" t="n"/>
      <c r="J78" s="33">
        <f>IF(B78="","",H78+I78)</f>
        <v/>
      </c>
      <c r="K78" s="7">
        <f>IF(F78="","",IFERROR(VLOOKUP(F78,'Paraméterek'!$A$8:$B$10,2,FALSE),0))</f>
        <v/>
      </c>
      <c r="L78" s="33">
        <f>IF(OR(B78="",K78=""),"",J78*K78)</f>
        <v/>
      </c>
      <c r="M78" s="32" t="n"/>
      <c r="N78" s="33">
        <f>IF(B78="","",J78+L78+M78)</f>
        <v/>
      </c>
      <c r="O78" s="32" t="n"/>
      <c r="P78" s="7">
        <f>IF(OR(B78="",O78=0),"",IFERROR(N78/O78,0))</f>
        <v/>
      </c>
      <c r="Q78" s="2">
        <f>IF(P78="","",IF(P78&gt;=1,"Cél elérve",IF(P78&gt;=0.75,"Jó úton","Felülvizsgálandó")))</f>
        <v/>
      </c>
    </row>
    <row r="79" ht="22" customHeight="1">
      <c r="A79" s="8">
        <f>IF(B79="","",COUNT($B$2:B79))</f>
        <v/>
      </c>
      <c r="B79" s="31" t="n"/>
      <c r="C79" s="4" t="n"/>
      <c r="D79" s="4" t="n"/>
      <c r="E79" s="4" t="n"/>
      <c r="F79" s="4" t="n"/>
      <c r="G79" s="4" t="n"/>
      <c r="H79" s="32" t="n"/>
      <c r="I79" s="32" t="n"/>
      <c r="J79" s="34">
        <f>IF(B79="","",H79+I79)</f>
        <v/>
      </c>
      <c r="K79" s="10">
        <f>IF(F79="","",IFERROR(VLOOKUP(F79,'Paraméterek'!$A$8:$B$10,2,FALSE),0))</f>
        <v/>
      </c>
      <c r="L79" s="34">
        <f>IF(OR(B79="",K79=""),"",J79*K79)</f>
        <v/>
      </c>
      <c r="M79" s="32" t="n"/>
      <c r="N79" s="34">
        <f>IF(B79="","",J79+L79+M79)</f>
        <v/>
      </c>
      <c r="O79" s="32" t="n"/>
      <c r="P79" s="10">
        <f>IF(OR(B79="",O79=0),"",IFERROR(N79/O79,0))</f>
        <v/>
      </c>
      <c r="Q79" s="8">
        <f>IF(P79="","",IF(P79&gt;=1,"Cél elérve",IF(P79&gt;=0.75,"Jó úton","Felülvizsgálandó")))</f>
        <v/>
      </c>
    </row>
    <row r="80" ht="22" customHeight="1">
      <c r="A80" s="2">
        <f>IF(B80="","",COUNT($B$2:B80))</f>
        <v/>
      </c>
      <c r="B80" s="31" t="n"/>
      <c r="C80" s="4" t="n"/>
      <c r="D80" s="4" t="n"/>
      <c r="E80" s="4" t="n"/>
      <c r="F80" s="4" t="n"/>
      <c r="G80" s="4" t="n"/>
      <c r="H80" s="32" t="n"/>
      <c r="I80" s="32" t="n"/>
      <c r="J80" s="33">
        <f>IF(B80="","",H80+I80)</f>
        <v/>
      </c>
      <c r="K80" s="7">
        <f>IF(F80="","",IFERROR(VLOOKUP(F80,'Paraméterek'!$A$8:$B$10,2,FALSE),0))</f>
        <v/>
      </c>
      <c r="L80" s="33">
        <f>IF(OR(B80="",K80=""),"",J80*K80)</f>
        <v/>
      </c>
      <c r="M80" s="32" t="n"/>
      <c r="N80" s="33">
        <f>IF(B80="","",J80+L80+M80)</f>
        <v/>
      </c>
      <c r="O80" s="32" t="n"/>
      <c r="P80" s="7">
        <f>IF(OR(B80="",O80=0),"",IFERROR(N80/O80,0))</f>
        <v/>
      </c>
      <c r="Q80" s="2">
        <f>IF(P80="","",IF(P80&gt;=1,"Cél elérve",IF(P80&gt;=0.75,"Jó úton","Felülvizsgálandó")))</f>
        <v/>
      </c>
    </row>
    <row r="81" ht="22" customHeight="1">
      <c r="A81" s="8">
        <f>IF(B81="","",COUNT($B$2:B81))</f>
        <v/>
      </c>
      <c r="B81" s="31" t="n"/>
      <c r="C81" s="4" t="n"/>
      <c r="D81" s="4" t="n"/>
      <c r="E81" s="4" t="n"/>
      <c r="F81" s="4" t="n"/>
      <c r="G81" s="4" t="n"/>
      <c r="H81" s="32" t="n"/>
      <c r="I81" s="32" t="n"/>
      <c r="J81" s="34">
        <f>IF(B81="","",H81+I81)</f>
        <v/>
      </c>
      <c r="K81" s="10">
        <f>IF(F81="","",IFERROR(VLOOKUP(F81,'Paraméterek'!$A$8:$B$10,2,FALSE),0))</f>
        <v/>
      </c>
      <c r="L81" s="34">
        <f>IF(OR(B81="",K81=""),"",J81*K81)</f>
        <v/>
      </c>
      <c r="M81" s="32" t="n"/>
      <c r="N81" s="34">
        <f>IF(B81="","",J81+L81+M81)</f>
        <v/>
      </c>
      <c r="O81" s="32" t="n"/>
      <c r="P81" s="10">
        <f>IF(OR(B81="",O81=0),"",IFERROR(N81/O81,0))</f>
        <v/>
      </c>
      <c r="Q81" s="8">
        <f>IF(P81="","",IF(P81&gt;=1,"Cél elérve",IF(P81&gt;=0.75,"Jó úton","Felülvizsgálandó")))</f>
        <v/>
      </c>
    </row>
    <row r="82" ht="22" customHeight="1">
      <c r="A82" s="2">
        <f>IF(B82="","",COUNT($B$2:B82))</f>
        <v/>
      </c>
      <c r="B82" s="31" t="n"/>
      <c r="C82" s="4" t="n"/>
      <c r="D82" s="4" t="n"/>
      <c r="E82" s="4" t="n"/>
      <c r="F82" s="4" t="n"/>
      <c r="G82" s="4" t="n"/>
      <c r="H82" s="32" t="n"/>
      <c r="I82" s="32" t="n"/>
      <c r="J82" s="33">
        <f>IF(B82="","",H82+I82)</f>
        <v/>
      </c>
      <c r="K82" s="7">
        <f>IF(F82="","",IFERROR(VLOOKUP(F82,'Paraméterek'!$A$8:$B$10,2,FALSE),0))</f>
        <v/>
      </c>
      <c r="L82" s="33">
        <f>IF(OR(B82="",K82=""),"",J82*K82)</f>
        <v/>
      </c>
      <c r="M82" s="32" t="n"/>
      <c r="N82" s="33">
        <f>IF(B82="","",J82+L82+M82)</f>
        <v/>
      </c>
      <c r="O82" s="32" t="n"/>
      <c r="P82" s="7">
        <f>IF(OR(B82="",O82=0),"",IFERROR(N82/O82,0))</f>
        <v/>
      </c>
      <c r="Q82" s="2">
        <f>IF(P82="","",IF(P82&gt;=1,"Cél elérve",IF(P82&gt;=0.75,"Jó úton","Felülvizsgálandó")))</f>
        <v/>
      </c>
    </row>
    <row r="83" ht="22" customHeight="1">
      <c r="A83" s="8">
        <f>IF(B83="","",COUNT($B$2:B83))</f>
        <v/>
      </c>
      <c r="B83" s="31" t="n"/>
      <c r="C83" s="4" t="n"/>
      <c r="D83" s="4" t="n"/>
      <c r="E83" s="4" t="n"/>
      <c r="F83" s="4" t="n"/>
      <c r="G83" s="4" t="n"/>
      <c r="H83" s="32" t="n"/>
      <c r="I83" s="32" t="n"/>
      <c r="J83" s="34">
        <f>IF(B83="","",H83+I83)</f>
        <v/>
      </c>
      <c r="K83" s="10">
        <f>IF(F83="","",IFERROR(VLOOKUP(F83,'Paraméterek'!$A$8:$B$10,2,FALSE),0))</f>
        <v/>
      </c>
      <c r="L83" s="34">
        <f>IF(OR(B83="",K83=""),"",J83*K83)</f>
        <v/>
      </c>
      <c r="M83" s="32" t="n"/>
      <c r="N83" s="34">
        <f>IF(B83="","",J83+L83+M83)</f>
        <v/>
      </c>
      <c r="O83" s="32" t="n"/>
      <c r="P83" s="10">
        <f>IF(OR(B83="",O83=0),"",IFERROR(N83/O83,0))</f>
        <v/>
      </c>
      <c r="Q83" s="8">
        <f>IF(P83="","",IF(P83&gt;=1,"Cél elérve",IF(P83&gt;=0.75,"Jó úton","Felülvizsgálandó")))</f>
        <v/>
      </c>
    </row>
    <row r="84" ht="22" customHeight="1">
      <c r="A84" s="2">
        <f>IF(B84="","",COUNT($B$2:B84))</f>
        <v/>
      </c>
      <c r="B84" s="31" t="n"/>
      <c r="C84" s="4" t="n"/>
      <c r="D84" s="4" t="n"/>
      <c r="E84" s="4" t="n"/>
      <c r="F84" s="4" t="n"/>
      <c r="G84" s="4" t="n"/>
      <c r="H84" s="32" t="n"/>
      <c r="I84" s="32" t="n"/>
      <c r="J84" s="33">
        <f>IF(B84="","",H84+I84)</f>
        <v/>
      </c>
      <c r="K84" s="7">
        <f>IF(F84="","",IFERROR(VLOOKUP(F84,'Paraméterek'!$A$8:$B$10,2,FALSE),0))</f>
        <v/>
      </c>
      <c r="L84" s="33">
        <f>IF(OR(B84="",K84=""),"",J84*K84)</f>
        <v/>
      </c>
      <c r="M84" s="32" t="n"/>
      <c r="N84" s="33">
        <f>IF(B84="","",J84+L84+M84)</f>
        <v/>
      </c>
      <c r="O84" s="32" t="n"/>
      <c r="P84" s="7">
        <f>IF(OR(B84="",O84=0),"",IFERROR(N84/O84,0))</f>
        <v/>
      </c>
      <c r="Q84" s="2">
        <f>IF(P84="","",IF(P84&gt;=1,"Cél elérve",IF(P84&gt;=0.75,"Jó úton","Felülvizsgálandó")))</f>
        <v/>
      </c>
    </row>
    <row r="85" ht="22" customHeight="1">
      <c r="A85" s="8">
        <f>IF(B85="","",COUNT($B$2:B85))</f>
        <v/>
      </c>
      <c r="B85" s="31" t="n"/>
      <c r="C85" s="4" t="n"/>
      <c r="D85" s="4" t="n"/>
      <c r="E85" s="4" t="n"/>
      <c r="F85" s="4" t="n"/>
      <c r="G85" s="4" t="n"/>
      <c r="H85" s="32" t="n"/>
      <c r="I85" s="32" t="n"/>
      <c r="J85" s="34">
        <f>IF(B85="","",H85+I85)</f>
        <v/>
      </c>
      <c r="K85" s="10">
        <f>IF(F85="","",IFERROR(VLOOKUP(F85,'Paraméterek'!$A$8:$B$10,2,FALSE),0))</f>
        <v/>
      </c>
      <c r="L85" s="34">
        <f>IF(OR(B85="",K85=""),"",J85*K85)</f>
        <v/>
      </c>
      <c r="M85" s="32" t="n"/>
      <c r="N85" s="34">
        <f>IF(B85="","",J85+L85+M85)</f>
        <v/>
      </c>
      <c r="O85" s="32" t="n"/>
      <c r="P85" s="10">
        <f>IF(OR(B85="",O85=0),"",IFERROR(N85/O85,0))</f>
        <v/>
      </c>
      <c r="Q85" s="8">
        <f>IF(P85="","",IF(P85&gt;=1,"Cél elérve",IF(P85&gt;=0.75,"Jó úton","Felülvizsgálandó")))</f>
        <v/>
      </c>
    </row>
    <row r="86" ht="22" customHeight="1">
      <c r="A86" s="2">
        <f>IF(B86="","",COUNT($B$2:B86))</f>
        <v/>
      </c>
      <c r="B86" s="31" t="n"/>
      <c r="C86" s="4" t="n"/>
      <c r="D86" s="4" t="n"/>
      <c r="E86" s="4" t="n"/>
      <c r="F86" s="4" t="n"/>
      <c r="G86" s="4" t="n"/>
      <c r="H86" s="32" t="n"/>
      <c r="I86" s="32" t="n"/>
      <c r="J86" s="33">
        <f>IF(B86="","",H86+I86)</f>
        <v/>
      </c>
      <c r="K86" s="7">
        <f>IF(F86="","",IFERROR(VLOOKUP(F86,'Paraméterek'!$A$8:$B$10,2,FALSE),0))</f>
        <v/>
      </c>
      <c r="L86" s="33">
        <f>IF(OR(B86="",K86=""),"",J86*K86)</f>
        <v/>
      </c>
      <c r="M86" s="32" t="n"/>
      <c r="N86" s="33">
        <f>IF(B86="","",J86+L86+M86)</f>
        <v/>
      </c>
      <c r="O86" s="32" t="n"/>
      <c r="P86" s="7">
        <f>IF(OR(B86="",O86=0),"",IFERROR(N86/O86,0))</f>
        <v/>
      </c>
      <c r="Q86" s="2">
        <f>IF(P86="","",IF(P86&gt;=1,"Cél elérve",IF(P86&gt;=0.75,"Jó úton","Felülvizsgálandó")))</f>
        <v/>
      </c>
    </row>
    <row r="87" ht="22" customHeight="1">
      <c r="A87" s="8">
        <f>IF(B87="","",COUNT($B$2:B87))</f>
        <v/>
      </c>
      <c r="B87" s="31" t="n"/>
      <c r="C87" s="4" t="n"/>
      <c r="D87" s="4" t="n"/>
      <c r="E87" s="4" t="n"/>
      <c r="F87" s="4" t="n"/>
      <c r="G87" s="4" t="n"/>
      <c r="H87" s="32" t="n"/>
      <c r="I87" s="32" t="n"/>
      <c r="J87" s="34">
        <f>IF(B87="","",H87+I87)</f>
        <v/>
      </c>
      <c r="K87" s="10">
        <f>IF(F87="","",IFERROR(VLOOKUP(F87,'Paraméterek'!$A$8:$B$10,2,FALSE),0))</f>
        <v/>
      </c>
      <c r="L87" s="34">
        <f>IF(OR(B87="",K87=""),"",J87*K87)</f>
        <v/>
      </c>
      <c r="M87" s="32" t="n"/>
      <c r="N87" s="34">
        <f>IF(B87="","",J87+L87+M87)</f>
        <v/>
      </c>
      <c r="O87" s="32" t="n"/>
      <c r="P87" s="10">
        <f>IF(OR(B87="",O87=0),"",IFERROR(N87/O87,0))</f>
        <v/>
      </c>
      <c r="Q87" s="8">
        <f>IF(P87="","",IF(P87&gt;=1,"Cél elérve",IF(P87&gt;=0.75,"Jó úton","Felülvizsgálandó")))</f>
        <v/>
      </c>
    </row>
    <row r="88" ht="22" customHeight="1">
      <c r="A88" s="2">
        <f>IF(B88="","",COUNT($B$2:B88))</f>
        <v/>
      </c>
      <c r="B88" s="31" t="n"/>
      <c r="C88" s="4" t="n"/>
      <c r="D88" s="4" t="n"/>
      <c r="E88" s="4" t="n"/>
      <c r="F88" s="4" t="n"/>
      <c r="G88" s="4" t="n"/>
      <c r="H88" s="32" t="n"/>
      <c r="I88" s="32" t="n"/>
      <c r="J88" s="33">
        <f>IF(B88="","",H88+I88)</f>
        <v/>
      </c>
      <c r="K88" s="7">
        <f>IF(F88="","",IFERROR(VLOOKUP(F88,'Paraméterek'!$A$8:$B$10,2,FALSE),0))</f>
        <v/>
      </c>
      <c r="L88" s="33">
        <f>IF(OR(B88="",K88=""),"",J88*K88)</f>
        <v/>
      </c>
      <c r="M88" s="32" t="n"/>
      <c r="N88" s="33">
        <f>IF(B88="","",J88+L88+M88)</f>
        <v/>
      </c>
      <c r="O88" s="32" t="n"/>
      <c r="P88" s="7">
        <f>IF(OR(B88="",O88=0),"",IFERROR(N88/O88,0))</f>
        <v/>
      </c>
      <c r="Q88" s="2">
        <f>IF(P88="","",IF(P88&gt;=1,"Cél elérve",IF(P88&gt;=0.75,"Jó úton","Felülvizsgálandó")))</f>
        <v/>
      </c>
    </row>
    <row r="89" ht="22" customHeight="1">
      <c r="A89" s="8">
        <f>IF(B89="","",COUNT($B$2:B89))</f>
        <v/>
      </c>
      <c r="B89" s="31" t="n"/>
      <c r="C89" s="4" t="n"/>
      <c r="D89" s="4" t="n"/>
      <c r="E89" s="4" t="n"/>
      <c r="F89" s="4" t="n"/>
      <c r="G89" s="4" t="n"/>
      <c r="H89" s="32" t="n"/>
      <c r="I89" s="32" t="n"/>
      <c r="J89" s="34">
        <f>IF(B89="","",H89+I89)</f>
        <v/>
      </c>
      <c r="K89" s="10">
        <f>IF(F89="","",IFERROR(VLOOKUP(F89,'Paraméterek'!$A$8:$B$10,2,FALSE),0))</f>
        <v/>
      </c>
      <c r="L89" s="34">
        <f>IF(OR(B89="",K89=""),"",J89*K89)</f>
        <v/>
      </c>
      <c r="M89" s="32" t="n"/>
      <c r="N89" s="34">
        <f>IF(B89="","",J89+L89+M89)</f>
        <v/>
      </c>
      <c r="O89" s="32" t="n"/>
      <c r="P89" s="10">
        <f>IF(OR(B89="",O89=0),"",IFERROR(N89/O89,0))</f>
        <v/>
      </c>
      <c r="Q89" s="8">
        <f>IF(P89="","",IF(P89&gt;=1,"Cél elérve",IF(P89&gt;=0.75,"Jó úton","Felülvizsgálandó")))</f>
        <v/>
      </c>
    </row>
    <row r="90" ht="22" customHeight="1">
      <c r="A90" s="2">
        <f>IF(B90="","",COUNT($B$2:B90))</f>
        <v/>
      </c>
      <c r="B90" s="31" t="n"/>
      <c r="C90" s="4" t="n"/>
      <c r="D90" s="4" t="n"/>
      <c r="E90" s="4" t="n"/>
      <c r="F90" s="4" t="n"/>
      <c r="G90" s="4" t="n"/>
      <c r="H90" s="32" t="n"/>
      <c r="I90" s="32" t="n"/>
      <c r="J90" s="33">
        <f>IF(B90="","",H90+I90)</f>
        <v/>
      </c>
      <c r="K90" s="7">
        <f>IF(F90="","",IFERROR(VLOOKUP(F90,'Paraméterek'!$A$8:$B$10,2,FALSE),0))</f>
        <v/>
      </c>
      <c r="L90" s="33">
        <f>IF(OR(B90="",K90=""),"",J90*K90)</f>
        <v/>
      </c>
      <c r="M90" s="32" t="n"/>
      <c r="N90" s="33">
        <f>IF(B90="","",J90+L90+M90)</f>
        <v/>
      </c>
      <c r="O90" s="32" t="n"/>
      <c r="P90" s="7">
        <f>IF(OR(B90="",O90=0),"",IFERROR(N90/O90,0))</f>
        <v/>
      </c>
      <c r="Q90" s="2">
        <f>IF(P90="","",IF(P90&gt;=1,"Cél elérve",IF(P90&gt;=0.75,"Jó úton","Felülvizsgálandó")))</f>
        <v/>
      </c>
    </row>
    <row r="91" ht="22" customHeight="1">
      <c r="A91" s="8">
        <f>IF(B91="","",COUNT($B$2:B91))</f>
        <v/>
      </c>
      <c r="B91" s="31" t="n"/>
      <c r="C91" s="4" t="n"/>
      <c r="D91" s="4" t="n"/>
      <c r="E91" s="4" t="n"/>
      <c r="F91" s="4" t="n"/>
      <c r="G91" s="4" t="n"/>
      <c r="H91" s="32" t="n"/>
      <c r="I91" s="32" t="n"/>
      <c r="J91" s="34">
        <f>IF(B91="","",H91+I91)</f>
        <v/>
      </c>
      <c r="K91" s="10">
        <f>IF(F91="","",IFERROR(VLOOKUP(F91,'Paraméterek'!$A$8:$B$10,2,FALSE),0))</f>
        <v/>
      </c>
      <c r="L91" s="34">
        <f>IF(OR(B91="",K91=""),"",J91*K91)</f>
        <v/>
      </c>
      <c r="M91" s="32" t="n"/>
      <c r="N91" s="34">
        <f>IF(B91="","",J91+L91+M91)</f>
        <v/>
      </c>
      <c r="O91" s="32" t="n"/>
      <c r="P91" s="10">
        <f>IF(OR(B91="",O91=0),"",IFERROR(N91/O91,0))</f>
        <v/>
      </c>
      <c r="Q91" s="8">
        <f>IF(P91="","",IF(P91&gt;=1,"Cél elérve",IF(P91&gt;=0.75,"Jó úton","Felülvizsgálandó")))</f>
        <v/>
      </c>
    </row>
    <row r="92" ht="22" customHeight="1">
      <c r="A92" s="2">
        <f>IF(B92="","",COUNT($B$2:B92))</f>
        <v/>
      </c>
      <c r="B92" s="31" t="n"/>
      <c r="C92" s="4" t="n"/>
      <c r="D92" s="4" t="n"/>
      <c r="E92" s="4" t="n"/>
      <c r="F92" s="4" t="n"/>
      <c r="G92" s="4" t="n"/>
      <c r="H92" s="32" t="n"/>
      <c r="I92" s="32" t="n"/>
      <c r="J92" s="33">
        <f>IF(B92="","",H92+I92)</f>
        <v/>
      </c>
      <c r="K92" s="7">
        <f>IF(F92="","",IFERROR(VLOOKUP(F92,'Paraméterek'!$A$8:$B$10,2,FALSE),0))</f>
        <v/>
      </c>
      <c r="L92" s="33">
        <f>IF(OR(B92="",K92=""),"",J92*K92)</f>
        <v/>
      </c>
      <c r="M92" s="32" t="n"/>
      <c r="N92" s="33">
        <f>IF(B92="","",J92+L92+M92)</f>
        <v/>
      </c>
      <c r="O92" s="32" t="n"/>
      <c r="P92" s="7">
        <f>IF(OR(B92="",O92=0),"",IFERROR(N92/O92,0))</f>
        <v/>
      </c>
      <c r="Q92" s="2">
        <f>IF(P92="","",IF(P92&gt;=1,"Cél elérve",IF(P92&gt;=0.75,"Jó úton","Felülvizsgálandó")))</f>
        <v/>
      </c>
    </row>
    <row r="93" ht="22" customHeight="1">
      <c r="A93" s="8">
        <f>IF(B93="","",COUNT($B$2:B93))</f>
        <v/>
      </c>
      <c r="B93" s="31" t="n"/>
      <c r="C93" s="4" t="n"/>
      <c r="D93" s="4" t="n"/>
      <c r="E93" s="4" t="n"/>
      <c r="F93" s="4" t="n"/>
      <c r="G93" s="4" t="n"/>
      <c r="H93" s="32" t="n"/>
      <c r="I93" s="32" t="n"/>
      <c r="J93" s="34">
        <f>IF(B93="","",H93+I93)</f>
        <v/>
      </c>
      <c r="K93" s="10">
        <f>IF(F93="","",IFERROR(VLOOKUP(F93,'Paraméterek'!$A$8:$B$10,2,FALSE),0))</f>
        <v/>
      </c>
      <c r="L93" s="34">
        <f>IF(OR(B93="",K93=""),"",J93*K93)</f>
        <v/>
      </c>
      <c r="M93" s="32" t="n"/>
      <c r="N93" s="34">
        <f>IF(B93="","",J93+L93+M93)</f>
        <v/>
      </c>
      <c r="O93" s="32" t="n"/>
      <c r="P93" s="10">
        <f>IF(OR(B93="",O93=0),"",IFERROR(N93/O93,0))</f>
        <v/>
      </c>
      <c r="Q93" s="8">
        <f>IF(P93="","",IF(P93&gt;=1,"Cél elérve",IF(P93&gt;=0.75,"Jó úton","Felülvizsgálandó")))</f>
        <v/>
      </c>
    </row>
    <row r="94" ht="22" customHeight="1">
      <c r="A94" s="2">
        <f>IF(B94="","",COUNT($B$2:B94))</f>
        <v/>
      </c>
      <c r="B94" s="31" t="n"/>
      <c r="C94" s="4" t="n"/>
      <c r="D94" s="4" t="n"/>
      <c r="E94" s="4" t="n"/>
      <c r="F94" s="4" t="n"/>
      <c r="G94" s="4" t="n"/>
      <c r="H94" s="32" t="n"/>
      <c r="I94" s="32" t="n"/>
      <c r="J94" s="33">
        <f>IF(B94="","",H94+I94)</f>
        <v/>
      </c>
      <c r="K94" s="7">
        <f>IF(F94="","",IFERROR(VLOOKUP(F94,'Paraméterek'!$A$8:$B$10,2,FALSE),0))</f>
        <v/>
      </c>
      <c r="L94" s="33">
        <f>IF(OR(B94="",K94=""),"",J94*K94)</f>
        <v/>
      </c>
      <c r="M94" s="32" t="n"/>
      <c r="N94" s="33">
        <f>IF(B94="","",J94+L94+M94)</f>
        <v/>
      </c>
      <c r="O94" s="32" t="n"/>
      <c r="P94" s="7">
        <f>IF(OR(B94="",O94=0),"",IFERROR(N94/O94,0))</f>
        <v/>
      </c>
      <c r="Q94" s="2">
        <f>IF(P94="","",IF(P94&gt;=1,"Cél elérve",IF(P94&gt;=0.75,"Jó úton","Felülvizsgálandó")))</f>
        <v/>
      </c>
    </row>
    <row r="95" ht="22" customHeight="1">
      <c r="A95" s="8">
        <f>IF(B95="","",COUNT($B$2:B95))</f>
        <v/>
      </c>
      <c r="B95" s="31" t="n"/>
      <c r="C95" s="4" t="n"/>
      <c r="D95" s="4" t="n"/>
      <c r="E95" s="4" t="n"/>
      <c r="F95" s="4" t="n"/>
      <c r="G95" s="4" t="n"/>
      <c r="H95" s="32" t="n"/>
      <c r="I95" s="32" t="n"/>
      <c r="J95" s="34">
        <f>IF(B95="","",H95+I95)</f>
        <v/>
      </c>
      <c r="K95" s="10">
        <f>IF(F95="","",IFERROR(VLOOKUP(F95,'Paraméterek'!$A$8:$B$10,2,FALSE),0))</f>
        <v/>
      </c>
      <c r="L95" s="34">
        <f>IF(OR(B95="",K95=""),"",J95*K95)</f>
        <v/>
      </c>
      <c r="M95" s="32" t="n"/>
      <c r="N95" s="34">
        <f>IF(B95="","",J95+L95+M95)</f>
        <v/>
      </c>
      <c r="O95" s="32" t="n"/>
      <c r="P95" s="10">
        <f>IF(OR(B95="",O95=0),"",IFERROR(N95/O95,0))</f>
        <v/>
      </c>
      <c r="Q95" s="8">
        <f>IF(P95="","",IF(P95&gt;=1,"Cél elérve",IF(P95&gt;=0.75,"Jó úton","Felülvizsgálandó")))</f>
        <v/>
      </c>
    </row>
    <row r="96" ht="22" customHeight="1">
      <c r="A96" s="2">
        <f>IF(B96="","",COUNT($B$2:B96))</f>
        <v/>
      </c>
      <c r="B96" s="31" t="n"/>
      <c r="C96" s="4" t="n"/>
      <c r="D96" s="4" t="n"/>
      <c r="E96" s="4" t="n"/>
      <c r="F96" s="4" t="n"/>
      <c r="G96" s="4" t="n"/>
      <c r="H96" s="32" t="n"/>
      <c r="I96" s="32" t="n"/>
      <c r="J96" s="33">
        <f>IF(B96="","",H96+I96)</f>
        <v/>
      </c>
      <c r="K96" s="7">
        <f>IF(F96="","",IFERROR(VLOOKUP(F96,'Paraméterek'!$A$8:$B$10,2,FALSE),0))</f>
        <v/>
      </c>
      <c r="L96" s="33">
        <f>IF(OR(B96="",K96=""),"",J96*K96)</f>
        <v/>
      </c>
      <c r="M96" s="32" t="n"/>
      <c r="N96" s="33">
        <f>IF(B96="","",J96+L96+M96)</f>
        <v/>
      </c>
      <c r="O96" s="32" t="n"/>
      <c r="P96" s="7">
        <f>IF(OR(B96="",O96=0),"",IFERROR(N96/O96,0))</f>
        <v/>
      </c>
      <c r="Q96" s="2">
        <f>IF(P96="","",IF(P96&gt;=1,"Cél elérve",IF(P96&gt;=0.75,"Jó úton","Felülvizsgálandó")))</f>
        <v/>
      </c>
    </row>
    <row r="97" ht="22" customHeight="1">
      <c r="A97" s="8">
        <f>IF(B97="","",COUNT($B$2:B97))</f>
        <v/>
      </c>
      <c r="B97" s="31" t="n"/>
      <c r="C97" s="4" t="n"/>
      <c r="D97" s="4" t="n"/>
      <c r="E97" s="4" t="n"/>
      <c r="F97" s="4" t="n"/>
      <c r="G97" s="4" t="n"/>
      <c r="H97" s="32" t="n"/>
      <c r="I97" s="32" t="n"/>
      <c r="J97" s="34">
        <f>IF(B97="","",H97+I97)</f>
        <v/>
      </c>
      <c r="K97" s="10">
        <f>IF(F97="","",IFERROR(VLOOKUP(F97,'Paraméterek'!$A$8:$B$10,2,FALSE),0))</f>
        <v/>
      </c>
      <c r="L97" s="34">
        <f>IF(OR(B97="",K97=""),"",J97*K97)</f>
        <v/>
      </c>
      <c r="M97" s="32" t="n"/>
      <c r="N97" s="34">
        <f>IF(B97="","",J97+L97+M97)</f>
        <v/>
      </c>
      <c r="O97" s="32" t="n"/>
      <c r="P97" s="10">
        <f>IF(OR(B97="",O97=0),"",IFERROR(N97/O97,0))</f>
        <v/>
      </c>
      <c r="Q97" s="8">
        <f>IF(P97="","",IF(P97&gt;=1,"Cél elérve",IF(P97&gt;=0.75,"Jó úton","Felülvizsgálandó")))</f>
        <v/>
      </c>
    </row>
    <row r="98" ht="22" customHeight="1">
      <c r="A98" s="2">
        <f>IF(B98="","",COUNT($B$2:B98))</f>
        <v/>
      </c>
      <c r="B98" s="31" t="n"/>
      <c r="C98" s="4" t="n"/>
      <c r="D98" s="4" t="n"/>
      <c r="E98" s="4" t="n"/>
      <c r="F98" s="4" t="n"/>
      <c r="G98" s="4" t="n"/>
      <c r="H98" s="32" t="n"/>
      <c r="I98" s="32" t="n"/>
      <c r="J98" s="33">
        <f>IF(B98="","",H98+I98)</f>
        <v/>
      </c>
      <c r="K98" s="7">
        <f>IF(F98="","",IFERROR(VLOOKUP(F98,'Paraméterek'!$A$8:$B$10,2,FALSE),0))</f>
        <v/>
      </c>
      <c r="L98" s="33">
        <f>IF(OR(B98="",K98=""),"",J98*K98)</f>
        <v/>
      </c>
      <c r="M98" s="32" t="n"/>
      <c r="N98" s="33">
        <f>IF(B98="","",J98+L98+M98)</f>
        <v/>
      </c>
      <c r="O98" s="32" t="n"/>
      <c r="P98" s="7">
        <f>IF(OR(B98="",O98=0),"",IFERROR(N98/O98,0))</f>
        <v/>
      </c>
      <c r="Q98" s="2">
        <f>IF(P98="","",IF(P98&gt;=1,"Cél elérve",IF(P98&gt;=0.75,"Jó úton","Felülvizsgálandó")))</f>
        <v/>
      </c>
    </row>
    <row r="99" ht="22" customHeight="1">
      <c r="A99" s="8">
        <f>IF(B99="","",COUNT($B$2:B99))</f>
        <v/>
      </c>
      <c r="B99" s="31" t="n"/>
      <c r="C99" s="4" t="n"/>
      <c r="D99" s="4" t="n"/>
      <c r="E99" s="4" t="n"/>
      <c r="F99" s="4" t="n"/>
      <c r="G99" s="4" t="n"/>
      <c r="H99" s="32" t="n"/>
      <c r="I99" s="32" t="n"/>
      <c r="J99" s="34">
        <f>IF(B99="","",H99+I99)</f>
        <v/>
      </c>
      <c r="K99" s="10">
        <f>IF(F99="","",IFERROR(VLOOKUP(F99,'Paraméterek'!$A$8:$B$10,2,FALSE),0))</f>
        <v/>
      </c>
      <c r="L99" s="34">
        <f>IF(OR(B99="",K99=""),"",J99*K99)</f>
        <v/>
      </c>
      <c r="M99" s="32" t="n"/>
      <c r="N99" s="34">
        <f>IF(B99="","",J99+L99+M99)</f>
        <v/>
      </c>
      <c r="O99" s="32" t="n"/>
      <c r="P99" s="10">
        <f>IF(OR(B99="",O99=0),"",IFERROR(N99/O99,0))</f>
        <v/>
      </c>
      <c r="Q99" s="8">
        <f>IF(P99="","",IF(P99&gt;=1,"Cél elérve",IF(P99&gt;=0.75,"Jó úton","Felülvizsgálandó")))</f>
        <v/>
      </c>
    </row>
    <row r="100" ht="22" customHeight="1">
      <c r="A100" s="2">
        <f>IF(B100="","",COUNT($B$2:B100))</f>
        <v/>
      </c>
      <c r="B100" s="31" t="n"/>
      <c r="C100" s="4" t="n"/>
      <c r="D100" s="4" t="n"/>
      <c r="E100" s="4" t="n"/>
      <c r="F100" s="4" t="n"/>
      <c r="G100" s="4" t="n"/>
      <c r="H100" s="32" t="n"/>
      <c r="I100" s="32" t="n"/>
      <c r="J100" s="33">
        <f>IF(B100="","",H100+I100)</f>
        <v/>
      </c>
      <c r="K100" s="7">
        <f>IF(F100="","",IFERROR(VLOOKUP(F100,'Paraméterek'!$A$8:$B$10,2,FALSE),0))</f>
        <v/>
      </c>
      <c r="L100" s="33">
        <f>IF(OR(B100="",K100=""),"",J100*K100)</f>
        <v/>
      </c>
      <c r="M100" s="32" t="n"/>
      <c r="N100" s="33">
        <f>IF(B100="","",J100+L100+M100)</f>
        <v/>
      </c>
      <c r="O100" s="32" t="n"/>
      <c r="P100" s="7">
        <f>IF(OR(B100="",O100=0),"",IFERROR(N100/O100,0))</f>
        <v/>
      </c>
      <c r="Q100" s="2">
        <f>IF(P100="","",IF(P100&gt;=1,"Cél elérve",IF(P100&gt;=0.75,"Jó úton","Felülvizsgálandó")))</f>
        <v/>
      </c>
    </row>
    <row r="101" ht="22" customHeight="1">
      <c r="A101" s="8">
        <f>IF(B101="","",COUNT($B$2:B101))</f>
        <v/>
      </c>
      <c r="B101" s="31" t="n"/>
      <c r="C101" s="4" t="n"/>
      <c r="D101" s="4" t="n"/>
      <c r="E101" s="4" t="n"/>
      <c r="F101" s="4" t="n"/>
      <c r="G101" s="4" t="n"/>
      <c r="H101" s="32" t="n"/>
      <c r="I101" s="32" t="n"/>
      <c r="J101" s="34">
        <f>IF(B101="","",H101+I101)</f>
        <v/>
      </c>
      <c r="K101" s="10">
        <f>IF(F101="","",IFERROR(VLOOKUP(F101,'Paraméterek'!$A$8:$B$10,2,FALSE),0))</f>
        <v/>
      </c>
      <c r="L101" s="34">
        <f>IF(OR(B101="",K101=""),"",J101*K101)</f>
        <v/>
      </c>
      <c r="M101" s="32" t="n"/>
      <c r="N101" s="34">
        <f>IF(B101="","",J101+L101+M101)</f>
        <v/>
      </c>
      <c r="O101" s="32" t="n"/>
      <c r="P101" s="10">
        <f>IF(OR(B101="",O101=0),"",IFERROR(N101/O101,0))</f>
        <v/>
      </c>
      <c r="Q101" s="8">
        <f>IF(P101="","",IF(P101&gt;=1,"Cél elérve",IF(P101&gt;=0.75,"Jó úton","Felülvizsgálandó")))</f>
        <v/>
      </c>
    </row>
  </sheetData>
  <conditionalFormatting sqref="M2:M101">
    <cfRule type="expression" priority="1" dxfId="0" stopIfTrue="1">
      <formula>$M2&lt;0</formula>
    </cfRule>
    <cfRule type="expression" priority="2" dxfId="1" stopIfTrue="1">
      <formula>$M2&gt;0</formula>
    </cfRule>
  </conditionalFormatting>
  <conditionalFormatting sqref="Q2:Q101">
    <cfRule type="expression" priority="3" dxfId="1" stopIfTrue="1">
      <formula>$Q2="Cél elérve"</formula>
    </cfRule>
    <cfRule type="expression" priority="4" dxfId="0" stopIfTrue="1">
      <formula>$Q2="Felülvizsgálandó"</formula>
    </cfRule>
  </conditionalFormatting>
  <dataValidations count="6">
    <dataValidation sqref="B2:B101" showErrorMessage="1" showInputMessage="1" allowBlank="1" type="date" operator="between">
      <formula1>1</formula1>
      <formula2>2958465</formula2>
    </dataValidation>
    <dataValidation sqref="E2:E101" showErrorMessage="1" showInputMessage="1" allowBlank="1" type="list">
      <formula1>"Kft.,Bt.,egyéni vállalkozó"</formula1>
    </dataValidation>
    <dataValidation sqref="F2:F101" showErrorMessage="1" showInputMessage="1" allowBlank="1" type="list">
      <formula1>'Paraméterek'!$A$8:$A$10</formula1>
    </dataValidation>
    <dataValidation sqref="H2:I101" showErrorMessage="1" showInputMessage="1" allowBlank="1" type="decimal" operator="between">
      <formula1>0</formula1>
      <formula2>1000000000</formula2>
    </dataValidation>
    <dataValidation sqref="M2:M101" showErrorMessage="1" showInputMessage="1" allowBlank="1" type="decimal" operator="between">
      <formula1>-100000000</formula1>
      <formula2>100000000</formula2>
    </dataValidation>
    <dataValidation sqref="O2:O101" showErrorMessage="1" showInputMessage="1" allowBlank="1" type="decimal" operator="between">
      <formula1>0</formula1>
      <formula2>1000000000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45" customWidth="1" min="2" max="2"/>
    <col width="4" customWidth="1" min="3" max="3"/>
    <col width="31" customWidth="1" min="4" max="4"/>
    <col width="22" customWidth="1" min="5" max="5"/>
    <col width="4" customWidth="1" min="6" max="6"/>
    <col width="29" customWidth="1" min="7" max="7"/>
    <col width="22" customWidth="1" min="8" max="8"/>
    <col width="4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28" customHeight="1">
      <c r="A1" s="11" t="inlineStr">
        <is>
          <t>Nyugdíj megtakarítási áttekintő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6" t="n"/>
    </row>
    <row r="2"/>
    <row r="3">
      <c r="A3" s="12" t="inlineStr">
        <is>
          <t>Összes saját befizetés</t>
        </is>
      </c>
      <c r="B3" s="37">
        <f>SUM('Befizetések'!H2:H101)</f>
        <v/>
      </c>
      <c r="D3" s="12" t="inlineStr">
        <is>
          <t>Összes munkáltatói hozzájárulás</t>
        </is>
      </c>
      <c r="E3" s="37">
        <f>SUM('Befizetések'!I2:I101)</f>
        <v/>
      </c>
      <c r="G3" s="14" t="inlineStr">
        <is>
          <t>Termék típusa</t>
        </is>
      </c>
      <c r="H3" s="14" t="inlineStr">
        <is>
          <t>Aktuális egyenleg (Ft)</t>
        </is>
      </c>
    </row>
    <row r="4">
      <c r="G4" s="15" t="inlineStr">
        <is>
          <t>Önkéntes nyugdíjpénztár</t>
        </is>
      </c>
      <c r="H4" s="37">
        <f>SUMIF('Befizetések'!$F$2:$F$101,G4,'Befizetések'!$N$2:$N$101)</f>
        <v/>
      </c>
    </row>
    <row r="5">
      <c r="A5" s="12" t="inlineStr">
        <is>
          <t>Összes befizetés</t>
        </is>
      </c>
      <c r="B5" s="37">
        <f>SUM('Befizetések'!J2:J101)</f>
        <v/>
      </c>
      <c r="D5" s="12" t="inlineStr">
        <is>
          <t>Várható adójóváírás</t>
        </is>
      </c>
      <c r="E5" s="37">
        <f>SUM('Befizetések'!L2:L101)</f>
        <v/>
      </c>
      <c r="G5" s="16" t="inlineStr">
        <is>
          <t>NYESZ</t>
        </is>
      </c>
      <c r="H5" s="38">
        <f>SUMIF('Befizetések'!$F$2:$F$101,G5,'Befizetések'!$N$2:$N$101)</f>
        <v/>
      </c>
    </row>
    <row r="6">
      <c r="G6" s="15" t="inlineStr">
        <is>
          <t>Nyugdíjbiztosítás</t>
        </is>
      </c>
      <c r="H6" s="37">
        <f>SUMIF('Befizetések'!$F$2:$F$101,G6,'Befizetések'!$N$2:$N$101)</f>
        <v/>
      </c>
    </row>
    <row r="7">
      <c r="A7" s="12" t="inlineStr">
        <is>
          <t>Aktuális egyenleg</t>
        </is>
      </c>
      <c r="B7" s="37">
        <f>SUM('Befizetések'!N2:N101)</f>
        <v/>
      </c>
      <c r="D7" s="12" t="inlineStr">
        <is>
          <t>Átlagos cél-teljesültség</t>
        </is>
      </c>
      <c r="E7" s="18">
        <f>IFERROR(AVERAGE('Befizetések'!P2:P101),0)</f>
        <v/>
      </c>
    </row>
    <row r="8"/>
    <row r="9">
      <c r="A9" s="12" t="inlineStr">
        <is>
          <t>Elért célok száma</t>
        </is>
      </c>
      <c r="B9" s="19">
        <f>COUNTIF('Befizetések'!Q2:Q101,"Cél elérve")</f>
        <v/>
      </c>
      <c r="D9" s="12" t="inlineStr">
        <is>
          <t>Egyenleg / befizetés arány</t>
        </is>
      </c>
      <c r="E9" s="18">
        <f>IF(SUM('Befizetések'!J2:J101)=0,0,SUM('Befizetések'!N2:N101)/SUM('Befizetések'!J2:J101))</f>
        <v/>
      </c>
    </row>
    <row r="10"/>
    <row r="11"/>
    <row r="12" ht="32" customHeight="1">
      <c r="A12" s="12" t="inlineStr">
        <is>
          <t>Adójóváírás keretfigyelés</t>
        </is>
      </c>
      <c r="B12" s="20">
        <f>IF(E5&gt;'Paraméterek'!$B$2,"Figyelmeztetés: a várható adójóváírás meghaladja az éves keretet","Rendben: a várható adójóváírás az éves kereten belül van")</f>
        <v/>
      </c>
    </row>
  </sheetData>
  <mergeCells count="1">
    <mergeCell ref="A1:N1"/>
  </mergeCells>
  <conditionalFormatting sqref="B12">
    <cfRule type="expression" priority="1" dxfId="0" stopIfTrue="1">
      <formula>$B$12="Figyelmeztetés: a várható adójóváírás meghaladja az éves keretet"</formula>
    </cfRule>
    <cfRule type="expression" priority="2" dxfId="1" stopIfTrue="1">
      <formula>$B$12="Rendben: a várható adójóváírás az éves kereten belül van"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8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1" t="inlineStr">
        <is>
          <t>Nyugdíj megtakarítási paraméterek és ellenőrzési értékek</t>
        </is>
      </c>
      <c r="B1" s="35" t="n"/>
      <c r="C1" s="35" t="n"/>
      <c r="D1" s="35" t="n"/>
      <c r="E1" s="35" t="n"/>
      <c r="F1" s="35" t="n"/>
      <c r="G1" s="35" t="n"/>
      <c r="H1" s="36" t="n"/>
    </row>
    <row r="2">
      <c r="A2" s="21" t="inlineStr">
        <is>
          <t>Adójóváírás éves maximális kerete</t>
        </is>
      </c>
      <c r="B2" s="39" t="n">
        <v>280000</v>
      </c>
    </row>
    <row r="3">
      <c r="A3" s="21" t="inlineStr">
        <is>
          <t>Alapértelmezett célkorhatár</t>
        </is>
      </c>
      <c r="B3" s="23" t="n">
        <v>65</v>
      </c>
    </row>
    <row r="4">
      <c r="A4" s="21" t="inlineStr">
        <is>
          <t>Alapértelmezett éves hozamfeltételezés</t>
        </is>
      </c>
      <c r="B4" s="24" t="n">
        <v>0.045</v>
      </c>
    </row>
    <row r="5" ht="42" customHeight="1">
      <c r="A5" s="12" t="inlineStr">
        <is>
          <t>Megjegyzés</t>
        </is>
      </c>
      <c r="B5" s="25" t="inlineStr">
        <is>
          <t>A keret és a feltételezések szerkeszthetők. A tényleges jogosultságot, keretet és adójóváírást mindig a NAV aktuális szabályai szerint szükséges ellenőrizni.</t>
        </is>
      </c>
    </row>
    <row r="6"/>
    <row r="7">
      <c r="A7" s="14" t="inlineStr">
        <is>
          <t>Termék típusa</t>
        </is>
      </c>
      <c r="B7" s="14" t="inlineStr">
        <is>
          <t>Adójóváírási kulcs</t>
        </is>
      </c>
    </row>
    <row r="8">
      <c r="A8" s="15" t="inlineStr">
        <is>
          <t>Önkéntes nyugdíjpénztár</t>
        </is>
      </c>
      <c r="B8" s="26" t="n">
        <v>0.2</v>
      </c>
    </row>
    <row r="9">
      <c r="A9" s="16" t="inlineStr">
        <is>
          <t>NYESZ</t>
        </is>
      </c>
      <c r="B9" s="27" t="n">
        <v>0.2</v>
      </c>
    </row>
    <row r="10">
      <c r="A10" s="15" t="inlineStr">
        <is>
          <t>Nyugdíjbiztosítás</t>
        </is>
      </c>
      <c r="B10" s="26" t="n">
        <v>0.2</v>
      </c>
    </row>
    <row r="11"/>
    <row r="12">
      <c r="A12" s="12" t="inlineStr">
        <is>
          <t>Rövid használati útmutató</t>
        </is>
      </c>
    </row>
    <row r="13" ht="34" customHeight="1">
      <c r="A13" s="20" t="inlineStr">
        <is>
          <t>Befizetések lap</t>
        </is>
      </c>
      <c r="B13" s="28" t="inlineStr">
        <is>
          <t>A sárga mezők kézi adatbevitelre szolgálnak. Minden új havi befizetéshez használjon új sort.</t>
        </is>
      </c>
    </row>
    <row r="14" ht="34" customHeight="1">
      <c r="A14" s="29" t="inlineStr">
        <is>
          <t>Számított értékek</t>
        </is>
      </c>
      <c r="B14" s="30" t="inlineStr">
        <is>
          <t>Az összes befizetés, várható adójóváírás, aktuális egyenleg, teljesültség és státusz automatikusan számolódik.</t>
        </is>
      </c>
    </row>
    <row r="15" ht="34" customHeight="1">
      <c r="A15" s="20" t="inlineStr">
        <is>
          <t>Adójóváírás</t>
        </is>
      </c>
      <c r="B15" s="28" t="inlineStr">
        <is>
          <t>A terméktípushoz tartozó kulcs a fenti táblából érkezik. Az éves keret szerkeszthető paraméter, ezért rendszeresen ellenőrizze.</t>
        </is>
      </c>
    </row>
    <row r="16" ht="34" customHeight="1">
      <c r="A16" s="29" t="inlineStr">
        <is>
          <t>ÁFA-kezelés</t>
        </is>
      </c>
      <c r="B16" s="30" t="inlineStr">
        <is>
          <t>A sablon magánszemélyi nyugdíjcélú megtakarítás követésére készült, ezért külön ÁFA-számítást nem tartalmaz.</t>
        </is>
      </c>
    </row>
    <row r="17" ht="34" customHeight="1">
      <c r="A17" s="20" t="inlineStr">
        <is>
          <t>Adatellenőrzés</t>
        </is>
      </c>
      <c r="B17" s="28" t="inlineStr">
        <is>
          <t>A negatív hozamok és a felülvizsgálandó státuszok piros kiemeléssel jelennek meg.</t>
        </is>
      </c>
    </row>
  </sheetData>
  <mergeCells count="1">
    <mergeCell ref="A1:H1"/>
  </mergeCells>
  <dataValidations count="3">
    <dataValidation sqref="B2" showErrorMessage="1" showInputMessage="1" allowBlank="0" type="decimal" operator="between">
      <formula1>0</formula1>
      <formula2>1000000000</formula2>
    </dataValidation>
    <dataValidation sqref="B3" showErrorMessage="1" showInputMessage="1" allowBlank="0" type="whole" operator="between">
      <formula1>18</formula1>
      <formula2>100</formula2>
    </dataValidation>
    <dataValidation sqref="B4" showErrorMessage="1" showInputMessage="1" allowBlank="0" type="decimal" operator="between">
      <formula1>-1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0" customWidth="1" min="2" max="2"/>
    <col width="12" customWidth="1" min="3" max="3"/>
    <col width="12" customWidth="1" min="4" max="4"/>
  </cols>
  <sheetData>
    <row r="1" ht="28" customHeight="1">
      <c r="A1" s="11" t="inlineStr">
        <is>
          <t>Nyugdíj megtakarítás követő sablon – használati útmutató</t>
        </is>
      </c>
      <c r="B1" s="35" t="n"/>
      <c r="C1" s="35" t="n"/>
      <c r="D1" s="36" t="n"/>
    </row>
    <row r="2"/>
    <row r="3">
      <c r="A3" s="1" t="inlineStr">
        <is>
          <t>Téma</t>
        </is>
      </c>
      <c r="B3" s="1" t="inlineStr">
        <is>
          <t>Útmutatás</t>
        </is>
      </c>
    </row>
    <row r="4" ht="42" customHeight="1">
      <c r="A4" s="20" t="inlineStr">
        <is>
          <t>Befizetések</t>
        </is>
      </c>
      <c r="B4" s="28" t="inlineStr">
        <is>
          <t>A Befizetések lapon havi vagy eseti befizetéseket rögzíthet. A sárga háttér minden esetben szerkeszthető mezőt jelöl.</t>
        </is>
      </c>
    </row>
    <row r="5" ht="42" customHeight="1">
      <c r="A5" s="29" t="inlineStr">
        <is>
          <t>Havi befizetés</t>
        </is>
      </c>
      <c r="B5" s="30" t="inlineStr">
        <is>
          <t>A havi befizetés mezőben a megtakarító saját befizetését, a munkáltatói hozzájárulás mezőben a foglalkoztató által adott összeget rögzítse.</t>
        </is>
      </c>
    </row>
    <row r="6" ht="42" customHeight="1">
      <c r="A6" s="20" t="inlineStr">
        <is>
          <t>Termék típusa</t>
        </is>
      </c>
      <c r="B6" s="28" t="inlineStr">
        <is>
          <t>Válasszon az önkéntes nyugdíjpénztár, NYESZ és nyugdíjbiztosítás terméktípusok közül. A kulcs automatikusan a Paraméterek lapról érkezik.</t>
        </is>
      </c>
    </row>
    <row r="7" ht="42" customHeight="1">
      <c r="A7" s="29" t="inlineStr">
        <is>
          <t>Hozam / veszteség</t>
        </is>
      </c>
      <c r="B7" s="30" t="inlineStr">
        <is>
          <t>A befektetési hozamot vagy veszteséget előjeles Ft összegben adja meg. Negatív érték esetén a cella piros kiemelést kap.</t>
        </is>
      </c>
    </row>
    <row r="8" ht="42" customHeight="1">
      <c r="A8" s="20" t="inlineStr">
        <is>
          <t>Célösszeg</t>
        </is>
      </c>
      <c r="B8" s="28" t="inlineStr">
        <is>
          <t>A célösszeghez a kívánt megtakarítási szintet rögzítse. A teljesültség és a státusz automatikusan frissül.</t>
        </is>
      </c>
    </row>
    <row r="9" ht="42" customHeight="1">
      <c r="A9" s="29" t="inlineStr">
        <is>
          <t>Dashboard</t>
        </is>
      </c>
      <c r="B9" s="30" t="inlineStr">
        <is>
          <t>A Dashboard összesíti a teljes befizetést, az egyenleget, a várható adójóváírást és a célok teljesülését. A diagramok a teljes előkészített adattartományt figyelik.</t>
        </is>
      </c>
    </row>
    <row r="10" ht="42" customHeight="1">
      <c r="A10" s="20" t="inlineStr">
        <is>
          <t>Adójóváírási keret</t>
        </is>
      </c>
      <c r="B10" s="28" t="inlineStr">
        <is>
          <t>A figyelmeztetés a Paraméterek lapon megadott éves kerettel hasonlítja össze a várható összes adójóváírást.</t>
        </is>
      </c>
    </row>
    <row r="11" ht="42" customHeight="1">
      <c r="A11" s="29" t="inlineStr">
        <is>
          <t>NAV ellenőrzés</t>
        </is>
      </c>
      <c r="B11" s="30" t="inlineStr">
        <is>
          <t>A sablon tájékoztató jellegű. A tényleges adójóváírási jogosultságot és az éves keretet mindig a NAV aktuális szabályai alapján ellenőrizze.</t>
        </is>
      </c>
    </row>
    <row r="12" ht="42" customHeight="1">
      <c r="A12" s="20" t="inlineStr">
        <is>
          <t>Adatvédelem</t>
        </is>
      </c>
      <c r="B12" s="28" t="inlineStr">
        <is>
          <t>A munkafüzet személyes és pénzügyi adatokat tartalmazhat, ezért megosztás előtt ellenőrizze a hozzáféréseket.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2026-09-11T12:45:36Z</dcterms:created>
  <dcterms:modified xmlns:dcterms="http://purl.org/dc/terms/" xmlns:xsi="http://www.w3.org/2001/XMLSchema-instance" xsi:type="dcterms:W3CDTF">2026-09-11T12:45:36Z</dcterms:modified>
</cp:coreProperties>
</file>