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Útmutató" sheetId="1" state="visible" r:id="rId1"/>
    <sheet xmlns:r="http://schemas.openxmlformats.org/officeDocument/2006/relationships" name="Költségek" sheetId="2" state="visible" r:id="rId2"/>
    <sheet xmlns:r="http://schemas.openxmlformats.org/officeDocument/2006/relationships" name="Összesítő" sheetId="3" state="visible" r:id="rId3"/>
  </sheets>
  <definedNames>
    <definedName name="_xlnm._FilterDatabase" localSheetId="1" hidden="1">'Költségek'!$A$1:$O$101</definedName>
    <definedName name="_xlnm._FilterDatabase" localSheetId="2" hidden="1">'Összesítő'!$A$16:$E$23</definedName>
  </definedNames>
  <calcPr calcId="124519" calcMode="auto" fullCalcOnLoad="1" forceFullCalc="1"/>
</workbook>
</file>

<file path=xl/styles.xml><?xml version="1.0" encoding="utf-8"?>
<styleSheet xmlns="http://schemas.openxmlformats.org/spreadsheetml/2006/main">
  <numFmts count="3">
    <numFmt numFmtId="164" formatCode="yyyy.mm.dd."/>
    <numFmt numFmtId="165" formatCode="# ##0 &quot;Ft&quot;"/>
    <numFmt numFmtId="166" formatCode="0,0%"/>
  </numFmts>
  <fonts count="5">
    <font>
      <name val="Calibri"/>
      <family val="2"/>
      <color theme="1"/>
      <sz val="11"/>
      <scheme val="minor"/>
    </font>
    <font>
      <name val="Aptos Display"/>
      <b val="1"/>
      <color rgb="00FFFFFF"/>
      <sz val="16"/>
    </font>
    <font>
      <name val="Aptos"/>
      <b val="1"/>
      <color rgb="00FFFFFF"/>
      <sz val="11"/>
    </font>
    <font>
      <name val="Aptos"/>
      <b val="1"/>
      <color rgb="001F2937"/>
      <sz val="10"/>
    </font>
    <font>
      <name val="Aptos"/>
      <color rgb="001F2937"/>
      <sz val="10"/>
    </font>
  </fonts>
  <fills count="8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FFF"/>
      </patternFill>
    </fill>
    <fill>
      <patternFill patternType="solid">
        <fgColor rgb="00E6FFFB"/>
      </patternFill>
    </fill>
    <fill>
      <patternFill patternType="solid">
        <fgColor rgb="00FFFBEB"/>
      </patternFill>
    </fill>
    <fill>
      <patternFill patternType="solid">
        <fgColor rgb="00C8102E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1" fillId="2" borderId="1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4" fillId="4" borderId="1" applyAlignment="1" pivotButton="0" quotePrefix="0" xfId="0">
      <alignment horizontal="left" vertical="center" wrapText="1"/>
    </xf>
    <xf numFmtId="0" fontId="3" fillId="5" borderId="1" applyAlignment="1" pivotButton="0" quotePrefix="0" xfId="0">
      <alignment horizontal="center" vertical="center" wrapText="1"/>
    </xf>
    <xf numFmtId="0" fontId="4" fillId="6" borderId="1" applyAlignment="1" pivotButton="0" quotePrefix="0" xfId="0">
      <alignment horizontal="center" vertical="center" wrapText="1"/>
    </xf>
    <xf numFmtId="0" fontId="4" fillId="6" borderId="1" applyAlignment="1" pivotButton="0" quotePrefix="0" xfId="0">
      <alignment horizontal="left" vertical="center" wrapText="1"/>
    </xf>
    <xf numFmtId="164" fontId="4" fillId="6" borderId="1" applyAlignment="1" pivotButton="0" quotePrefix="0" xfId="0">
      <alignment horizontal="center" vertical="center" wrapText="1"/>
    </xf>
    <xf numFmtId="1" fontId="4" fillId="6" borderId="1" applyAlignment="1" pivotButton="0" quotePrefix="0" xfId="0">
      <alignment horizontal="center" vertical="center" wrapText="1"/>
    </xf>
    <xf numFmtId="165" fontId="4" fillId="6" borderId="1" applyAlignment="1" pivotButton="0" quotePrefix="0" xfId="0">
      <alignment horizontal="center" vertical="center" wrapText="1"/>
    </xf>
    <xf numFmtId="165" fontId="3" fillId="5" borderId="1" applyAlignment="1" pivotButton="0" quotePrefix="0" xfId="0">
      <alignment horizontal="center" vertical="center" wrapText="1"/>
    </xf>
    <xf numFmtId="165" fontId="3" fillId="6" borderId="1" applyAlignment="1" pivotButton="0" quotePrefix="0" xfId="0">
      <alignment horizontal="center" vertical="center" wrapText="1"/>
    </xf>
    <xf numFmtId="164" fontId="3" fillId="6" borderId="1" applyAlignment="1" pivotButton="0" quotePrefix="0" xfId="0">
      <alignment horizontal="center" vertical="center" wrapText="1"/>
    </xf>
    <xf numFmtId="1" fontId="3" fillId="6" borderId="1" applyAlignment="1" pivotButton="0" quotePrefix="0" xfId="0">
      <alignment horizontal="center" vertical="center" wrapText="1"/>
    </xf>
    <xf numFmtId="0" fontId="2" fillId="7" borderId="1" applyAlignment="1" pivotButton="0" quotePrefix="0" xfId="0">
      <alignment horizontal="left" vertical="center" wrapText="1"/>
    </xf>
    <xf numFmtId="0" fontId="2" fillId="7" borderId="1" applyAlignment="1" pivotButton="0" quotePrefix="0" xfId="0">
      <alignment horizontal="center" vertical="center" wrapText="1"/>
    </xf>
    <xf numFmtId="166" fontId="3" fillId="5" borderId="1" applyAlignment="1" pivotButton="0" quotePrefix="0" xfId="0">
      <alignment horizontal="center" vertical="center" wrapText="1"/>
    </xf>
    <xf numFmtId="1" fontId="3" fillId="5" borderId="1" applyAlignment="1" pivotButton="0" quotePrefix="0" xfId="0">
      <alignment horizontal="center" vertical="center" wrapText="1"/>
    </xf>
    <xf numFmtId="165" fontId="3" fillId="3" borderId="1" applyAlignment="1" pivotButton="0" quotePrefix="0" xfId="0">
      <alignment horizontal="center" vertical="center" wrapText="1"/>
    </xf>
    <xf numFmtId="166" fontId="3" fillId="3" borderId="1" applyAlignment="1" pivotButton="0" quotePrefix="0" xfId="0">
      <alignment horizontal="center" vertical="center" wrapText="1"/>
    </xf>
    <xf numFmtId="165" fontId="3" fillId="4" borderId="1" applyAlignment="1" pivotButton="0" quotePrefix="0" xfId="0">
      <alignment horizontal="center" vertical="center" wrapText="1"/>
    </xf>
    <xf numFmtId="166" fontId="3" fillId="4" borderId="1" applyAlignment="1" pivotButton="0" quotePrefix="0" xfId="0">
      <alignment horizontal="center" vertical="center" wrapText="1"/>
    </xf>
    <xf numFmtId="165" fontId="3" fillId="6" borderId="1" applyAlignment="1" pivotButton="0" quotePrefix="0" xfId="0">
      <alignment horizontal="right" vertical="center"/>
    </xf>
    <xf numFmtId="0" fontId="0" fillId="0" borderId="4" pivotButton="0" quotePrefix="0" xfId="0"/>
    <xf numFmtId="0" fontId="0" fillId="0" borderId="5" pivotButton="0" quotePrefix="0" xfId="0"/>
    <xf numFmtId="166" fontId="3" fillId="5" borderId="1" applyAlignment="1" pivotButton="0" quotePrefix="0" xfId="0">
      <alignment horizontal="center" vertical="center" wrapText="1"/>
    </xf>
    <xf numFmtId="166" fontId="3" fillId="3" borderId="1" applyAlignment="1" pivotButton="0" quotePrefix="0" xfId="0">
      <alignment horizontal="center" vertical="center" wrapText="1"/>
    </xf>
    <xf numFmtId="166" fontId="3" fillId="4" borderId="1" applyAlignment="1" pivotButton="0" quotePrefix="0" xfId="0">
      <alignment horizontal="center" vertical="center" wrapText="1"/>
    </xf>
  </cellXfs>
  <cellStyles count="1">
    <cellStyle name="Normal" xfId="0" builtinId="0" hidden="0"/>
  </cellStyles>
  <dxfs count="2">
    <dxf>
      <font>
        <name val="Aptos"/>
        <b val="1"/>
        <color rgb="0016A34A"/>
        <sz val="10"/>
      </font>
      <fill>
        <patternFill patternType="solid">
          <fgColor rgb="00DCFCE7"/>
        </patternFill>
      </fill>
    </dxf>
    <dxf>
      <font>
        <name val="Aptos"/>
        <b val="1"/>
        <color rgb="00DC2626"/>
        <sz val="10"/>
      </font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Tervezett és tényleges költség kategóriánként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'Összesítő'!B16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'Összesítő'!$A$17:$A$23</f>
            </numRef>
          </cat>
          <val>
            <numRef>
              <f>'Összesítő'!$B$17:$B$23</f>
            </numRef>
          </val>
        </ser>
        <ser>
          <idx val="1"/>
          <order val="1"/>
          <tx>
            <strRef>
              <f>'Összesítő'!C16</f>
            </strRef>
          </tx>
          <spPr>
            <a:solidFill xmlns:a="http://schemas.openxmlformats.org/drawingml/2006/main">
              <a:srgbClr val="16A34A"/>
            </a:solidFill>
            <a:ln xmlns:a="http://schemas.openxmlformats.org/drawingml/2006/main">
              <a:prstDash val="solid"/>
            </a:ln>
          </spPr>
          <cat>
            <numRef>
              <f>'Összesítő'!$A$17:$A$23</f>
            </numRef>
          </cat>
          <val>
            <numRef>
              <f>'Összesítő'!$C$17:$C$23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Kategória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Összeg (Ft)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Tényleges költségek megoszlása</a:t>
            </a:r>
          </a:p>
        </rich>
      </tx>
    </title>
    <plotArea>
      <pieChart>
        <varyColors val="1"/>
        <ser>
          <idx val="0"/>
          <order val="0"/>
          <tx>
            <strRef>
              <f>'Összesítő'!C16</f>
            </strRef>
          </tx>
          <spPr>
            <a:ln xmlns:a="http://schemas.openxmlformats.org/drawingml/2006/main">
              <a:prstDash val="solid"/>
            </a:ln>
          </spPr>
          <cat>
            <numRef>
              <f>'Összesítő'!$A$17:$A$23</f>
            </numRef>
          </cat>
          <val>
            <numRef>
              <f>'Összesítő'!$C$17:$C$23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6</col>
      <colOff>0</colOff>
      <row>1</row>
      <rowOff>0</rowOff>
    </from>
    <ext cx="576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6</col>
      <colOff>0</colOff>
      <row>18</row>
      <rowOff>0</rowOff>
    </from>
    <ext cx="576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4" customWidth="1" min="1" max="1"/>
    <col width="95" customWidth="1" min="2" max="2"/>
    <col width="3" customWidth="1" min="3" max="3"/>
  </cols>
  <sheetData>
    <row r="1" ht="28" customHeight="1">
      <c r="A1" s="1" t="inlineStr">
        <is>
          <t>Nyaralás költségvetés – használati útmutató</t>
        </is>
      </c>
      <c r="B1" s="26" t="n"/>
      <c r="C1" s="26" t="n"/>
      <c r="D1" s="26" t="n"/>
      <c r="E1" s="26" t="n"/>
      <c r="F1" s="27" t="n"/>
    </row>
    <row r="2">
      <c r="A2" s="2" t="inlineStr">
        <is>
          <t>Téma</t>
        </is>
      </c>
      <c r="B2" s="2" t="inlineStr">
        <is>
          <t>Tájékoztató</t>
        </is>
      </c>
    </row>
    <row r="3" ht="32" customHeight="1">
      <c r="A3" s="3" t="inlineStr">
        <is>
          <t>Adatbevitel</t>
        </is>
      </c>
      <c r="B3" s="4" t="inlineStr">
        <is>
          <t>A sárga cellákba vihető be vagy módosítható adat.</t>
        </is>
      </c>
    </row>
    <row r="4" ht="32" customHeight="1">
      <c r="A4" s="5" t="inlineStr">
        <is>
          <t>Költségkeret</t>
        </is>
      </c>
      <c r="B4" s="6" t="inlineStr">
        <is>
          <t>A zöld értékek a tervezett költségkereten belüli tételeket jelzik.</t>
        </is>
      </c>
    </row>
    <row r="5" ht="32" customHeight="1">
      <c r="A5" s="3" t="inlineStr">
        <is>
          <t>Riasztás</t>
        </is>
      </c>
      <c r="B5" s="4" t="inlineStr">
        <is>
          <t>A piros értékek túllépést vagy hiányzó adatot jeleznek.</t>
        </is>
      </c>
    </row>
    <row r="6" ht="32" customHeight="1">
      <c r="A6" s="5" t="inlineStr">
        <is>
          <t>Pénznem</t>
        </is>
      </c>
      <c r="B6" s="6" t="inlineStr">
        <is>
          <t>A költségeket forintban kell megadni.</t>
        </is>
      </c>
    </row>
    <row r="7" ht="32" customHeight="1">
      <c r="A7" s="3" t="inlineStr">
        <is>
          <t>Dátumformátum</t>
        </is>
      </c>
      <c r="B7" s="4" t="inlineStr">
        <is>
          <t>ÉÉÉÉ.HH.NN. formátum használata javasolt.</t>
        </is>
      </c>
    </row>
    <row r="8" ht="32" customHeight="1">
      <c r="A8" s="5" t="inlineStr">
        <is>
          <t>Költségek lap</t>
        </is>
      </c>
      <c r="B8" s="6" t="inlineStr">
        <is>
          <t>Itt rögzíthetők a nyaralás tervezett és tényleges költségtételei.</t>
        </is>
      </c>
    </row>
    <row r="9" ht="32" customHeight="1">
      <c r="A9" s="3" t="inlineStr">
        <is>
          <t>Összesítő lap</t>
        </is>
      </c>
      <c r="B9" s="4" t="inlineStr">
        <is>
          <t>A megadott keret, a fő mutatók, a kategóriaösszesítés és a diagramok itt találhatók.</t>
        </is>
      </c>
    </row>
    <row r="10" ht="32" customHeight="1">
      <c r="A10" s="5" t="inlineStr">
        <is>
          <t>Kategóriakeret</t>
        </is>
      </c>
      <c r="B10" s="6" t="inlineStr">
        <is>
          <t>Az Összesítő lapon a kategóriánkénti ajánlott keretek módosíthatók; ezek VLOOKUP képlettel jelennek meg a Költségek lapon.</t>
        </is>
      </c>
    </row>
    <row r="11" ht="32" customHeight="1">
      <c r="A11" s="3" t="inlineStr">
        <is>
          <t>Munkafüzet beállításai</t>
        </is>
      </c>
      <c r="B11" s="4" t="inlineStr">
        <is>
          <t>A munkafüzet nem tartalmaz védett lapokat, nyomtatási beállításokat vagy definiált neveket.</t>
        </is>
      </c>
    </row>
  </sheetData>
  <mergeCells count="1">
    <mergeCell ref="A1:F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O10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19" customWidth="1" min="2" max="2"/>
    <col width="31" customWidth="1" min="3" max="3"/>
    <col width="31" customWidth="1" min="4" max="4"/>
    <col width="20" customWidth="1" min="5" max="5"/>
    <col width="18" customWidth="1" min="6" max="6"/>
    <col width="16" customWidth="1" min="7" max="7"/>
    <col width="12" customWidth="1" min="8" max="8"/>
    <col width="16" customWidth="1" min="9" max="9"/>
    <col width="21" customWidth="1" min="10" max="10"/>
    <col width="21" customWidth="1" min="11" max="11"/>
    <col width="16" customWidth="1" min="12" max="12"/>
    <col width="18" customWidth="1" min="13" max="13"/>
    <col width="34" customWidth="1" min="14" max="14"/>
    <col width="20" customWidth="1" min="15" max="15"/>
  </cols>
  <sheetData>
    <row r="1" ht="34" customHeight="1">
      <c r="A1" s="2" t="inlineStr">
        <is>
          <t>Tételazonosító</t>
        </is>
      </c>
      <c r="B1" s="2" t="inlineStr">
        <is>
          <t>Kategória</t>
        </is>
      </c>
      <c r="C1" s="2" t="inlineStr">
        <is>
          <t>Megnevezés</t>
        </is>
      </c>
      <c r="D1" s="2" t="inlineStr">
        <is>
          <t>Szolgáltató / partner</t>
        </is>
      </c>
      <c r="E1" s="2" t="inlineStr">
        <is>
          <t>Utazó / felelős</t>
        </is>
      </c>
      <c r="F1" s="2" t="inlineStr">
        <is>
          <t>Város / úti cél</t>
        </is>
      </c>
      <c r="G1" s="2" t="inlineStr">
        <is>
          <t>Tervezett dátum</t>
        </is>
      </c>
      <c r="H1" s="2" t="inlineStr">
        <is>
          <t>Mennyiség</t>
        </is>
      </c>
      <c r="I1" s="2" t="inlineStr">
        <is>
          <t>Egységár (Ft)</t>
        </is>
      </c>
      <c r="J1" s="2" t="inlineStr">
        <is>
          <t>Tervezett összeg (Ft)</t>
        </is>
      </c>
      <c r="K1" s="2" t="inlineStr">
        <is>
          <t>Tényleges összeg (Ft)</t>
        </is>
      </c>
      <c r="L1" s="2" t="inlineStr">
        <is>
          <t>Eltérés (Ft)</t>
        </is>
      </c>
      <c r="M1" s="2" t="inlineStr">
        <is>
          <t>Fizetési állapot</t>
        </is>
      </c>
      <c r="N1" s="2" t="inlineStr">
        <is>
          <t>Megjegyzés</t>
        </is>
      </c>
      <c r="O1" s="2" t="inlineStr">
        <is>
          <t>Kategóriakeret (Ft)</t>
        </is>
      </c>
    </row>
    <row r="2">
      <c r="A2" s="7">
        <f>IF(COUNTA('Költségek'!B2:I2,'Költségek'!K2:N2)=0,"",COUNTA('Költségek'!$B$2:B2))</f>
        <v/>
      </c>
      <c r="B2" s="8" t="inlineStr">
        <is>
          <t>Utazás</t>
        </is>
      </c>
      <c r="C2" s="9" t="inlineStr">
        <is>
          <t>Budapest–Split repülőjegy</t>
        </is>
      </c>
      <c r="D2" s="9" t="inlineStr">
        <is>
          <t>Adria Travel Kft.</t>
        </is>
      </c>
      <c r="E2" s="9" t="inlineStr">
        <is>
          <t>Nagy Péter</t>
        </is>
      </c>
      <c r="F2" s="9" t="inlineStr">
        <is>
          <t>Split</t>
        </is>
      </c>
      <c r="G2" s="10" t="n">
        <v>46221</v>
      </c>
      <c r="H2" s="11" t="n">
        <v>4</v>
      </c>
      <c r="I2" s="12" t="n">
        <v>38500</v>
      </c>
      <c r="J2" s="13">
        <f>IF(OR('Költségek'!$H2="",'Költségek'!$I2=""),"",'Költségek'!$H2*'Költségek'!$I2)</f>
        <v/>
      </c>
      <c r="K2" s="12" t="n">
        <v>152000</v>
      </c>
      <c r="L2" s="13">
        <f>IF(OR('Költségek'!$K2="",'Költségek'!$J2=""),"",'Költségek'!$K2-'Költségek'!$J2)</f>
        <v/>
      </c>
      <c r="M2" s="8" t="inlineStr">
        <is>
          <t>Kifizetve</t>
        </is>
      </c>
      <c r="N2" s="9" t="inlineStr">
        <is>
          <t>Oda-vissza retúrjegy</t>
        </is>
      </c>
      <c r="O2" s="13">
        <f>IF('Költségek'!$B2="","",IFERROR(VLOOKUP('Költségek'!$B2,'Összesítő'!$J$38:$K$44,2,FALSE),0))</f>
        <v/>
      </c>
    </row>
    <row r="3">
      <c r="A3" s="7">
        <f>IF(COUNTA('Költségek'!B3:I3,'Költségek'!K3:N3)=0,"",COUNTA('Költségek'!$B$2:B3))</f>
        <v/>
      </c>
      <c r="B3" s="8" t="inlineStr">
        <is>
          <t>Szállás</t>
        </is>
      </c>
      <c r="C3" s="9" t="inlineStr">
        <is>
          <t>Apartmanfoglalás Splitben</t>
        </is>
      </c>
      <c r="D3" s="9" t="inlineStr">
        <is>
          <t>Split Apartman Kft.</t>
        </is>
      </c>
      <c r="E3" s="9" t="inlineStr">
        <is>
          <t>Kovács Anna</t>
        </is>
      </c>
      <c r="F3" s="9" t="inlineStr">
        <is>
          <t>Split</t>
        </is>
      </c>
      <c r="G3" s="10" t="n">
        <v>46221</v>
      </c>
      <c r="H3" s="11" t="n">
        <v>8</v>
      </c>
      <c r="I3" s="12" t="n">
        <v>29000</v>
      </c>
      <c r="J3" s="13">
        <f>IF(OR('Költségek'!$H3="",'Költségek'!$I3=""),"",'Költségek'!$H3*'Költségek'!$I3)</f>
        <v/>
      </c>
      <c r="K3" s="12" t="n">
        <v>232000</v>
      </c>
      <c r="L3" s="13">
        <f>IF(OR('Költségek'!$K3="",'Költségek'!$J3=""),"",'Költségek'!$K3-'Költségek'!$J3)</f>
        <v/>
      </c>
      <c r="M3" s="8" t="inlineStr">
        <is>
          <t>Lefoglalva</t>
        </is>
      </c>
      <c r="N3" s="9" t="inlineStr">
        <is>
          <t>Családi apartman, 8 éjszaka</t>
        </is>
      </c>
      <c r="O3" s="13">
        <f>IF('Költségek'!$B3="","",IFERROR(VLOOKUP('Költségek'!$B3,'Összesítő'!$J$38:$K$44,2,FALSE),0))</f>
        <v/>
      </c>
    </row>
    <row r="4">
      <c r="A4" s="7">
        <f>IF(COUNTA('Költségek'!B4:I4,'Költségek'!K4:N4)=0,"",COUNTA('Költségek'!$B$2:B4))</f>
        <v/>
      </c>
      <c r="B4" s="8" t="inlineStr">
        <is>
          <t>Helyi közlekedés</t>
        </is>
      </c>
      <c r="C4" s="9" t="inlineStr">
        <is>
          <t>Reptéri transzfer</t>
        </is>
      </c>
      <c r="D4" s="9" t="inlineStr">
        <is>
          <t>Dalma Transzfer egyéni vállalkozó</t>
        </is>
      </c>
      <c r="E4" s="9" t="inlineStr">
        <is>
          <t>Szabó Gábor</t>
        </is>
      </c>
      <c r="F4" s="9" t="inlineStr">
        <is>
          <t>Split</t>
        </is>
      </c>
      <c r="G4" s="10" t="n">
        <v>46221</v>
      </c>
      <c r="H4" s="11" t="n">
        <v>1</v>
      </c>
      <c r="I4" s="12" t="n">
        <v>18000</v>
      </c>
      <c r="J4" s="13">
        <f>IF(OR('Költségek'!$H4="",'Költségek'!$I4=""),"",'Költségek'!$H4*'Költségek'!$I4)</f>
        <v/>
      </c>
      <c r="K4" s="12" t="n">
        <v>19500</v>
      </c>
      <c r="L4" s="13">
        <f>IF(OR('Költségek'!$K4="",'Költségek'!$J4=""),"",'Költségek'!$K4-'Költségek'!$J4)</f>
        <v/>
      </c>
      <c r="M4" s="8" t="inlineStr">
        <is>
          <t>Kifizetve</t>
        </is>
      </c>
      <c r="N4" s="9" t="inlineStr">
        <is>
          <t>Érkezési transzfer</t>
        </is>
      </c>
      <c r="O4" s="13">
        <f>IF('Költségek'!$B4="","",IFERROR(VLOOKUP('Költségek'!$B4,'Összesítő'!$J$38:$K$44,2,FALSE),0))</f>
        <v/>
      </c>
    </row>
    <row r="5">
      <c r="A5" s="7">
        <f>IF(COUNTA('Költségek'!B5:I5,'Költségek'!K5:N5)=0,"",COUNTA('Költségek'!$B$2:B5))</f>
        <v/>
      </c>
      <c r="B5" s="8" t="inlineStr">
        <is>
          <t>Biztosítás</t>
        </is>
      </c>
      <c r="C5" s="9" t="inlineStr">
        <is>
          <t>Utasbiztosítás</t>
        </is>
      </c>
      <c r="D5" s="9" t="inlineStr">
        <is>
          <t>Adria Biztosító Zrt.</t>
        </is>
      </c>
      <c r="E5" s="9" t="inlineStr">
        <is>
          <t>Tóth Erzsébet</t>
        </is>
      </c>
      <c r="F5" s="9" t="inlineStr">
        <is>
          <t>Split</t>
        </is>
      </c>
      <c r="G5" s="10" t="n">
        <v>46221</v>
      </c>
      <c r="H5" s="11" t="n">
        <v>4</v>
      </c>
      <c r="I5" s="12" t="n">
        <v>6900</v>
      </c>
      <c r="J5" s="13">
        <f>IF(OR('Költségek'!$H5="",'Költségek'!$I5=""),"",'Költségek'!$H5*'Költségek'!$I5)</f>
        <v/>
      </c>
      <c r="K5" s="12" t="n">
        <v>27600</v>
      </c>
      <c r="L5" s="13">
        <f>IF(OR('Költségek'!$K5="",'Költségek'!$J5=""),"",'Költségek'!$K5-'Költségek'!$J5)</f>
        <v/>
      </c>
      <c r="M5" s="8" t="inlineStr">
        <is>
          <t>Kifizetve</t>
        </is>
      </c>
      <c r="N5" s="9" t="inlineStr">
        <is>
          <t>Teljes időtartamra</t>
        </is>
      </c>
      <c r="O5" s="13">
        <f>IF('Költségek'!$B5="","",IFERROR(VLOOKUP('Költségek'!$B5,'Összesítő'!$J$38:$K$44,2,FALSE),0))</f>
        <v/>
      </c>
    </row>
    <row r="6">
      <c r="A6" s="7">
        <f>IF(COUNTA('Költségek'!B6:I6,'Költségek'!K6:N6)=0,"",COUNTA('Költségek'!$B$2:B6))</f>
        <v/>
      </c>
      <c r="B6" s="8" t="inlineStr">
        <is>
          <t>Étkezés</t>
        </is>
      </c>
      <c r="C6" s="9" t="inlineStr">
        <is>
          <t>Éttermi vacsora</t>
        </is>
      </c>
      <c r="D6" s="9" t="inlineStr">
        <is>
          <t>Konoba Mare Bt.</t>
        </is>
      </c>
      <c r="E6" s="9" t="inlineStr">
        <is>
          <t>Horváth Zoltán</t>
        </is>
      </c>
      <c r="F6" s="9" t="inlineStr">
        <is>
          <t>Split</t>
        </is>
      </c>
      <c r="G6" s="10" t="n">
        <v>46223</v>
      </c>
      <c r="H6" s="11" t="n">
        <v>4</v>
      </c>
      <c r="I6" s="12" t="n">
        <v>11500</v>
      </c>
      <c r="J6" s="13">
        <f>IF(OR('Költségek'!$H6="",'Költségek'!$I6=""),"",'Költségek'!$H6*'Költségek'!$I6)</f>
        <v/>
      </c>
      <c r="K6" s="12" t="n">
        <v>47800</v>
      </c>
      <c r="L6" s="13">
        <f>IF(OR('Költségek'!$K6="",'Költségek'!$J6=""),"",'Költségek'!$K6-'Költségek'!$J6)</f>
        <v/>
      </c>
      <c r="M6" s="8" t="inlineStr">
        <is>
          <t>Kifizetve</t>
        </is>
      </c>
      <c r="N6" s="9" t="inlineStr">
        <is>
          <t>Tengerparti vacsora</t>
        </is>
      </c>
      <c r="O6" s="13">
        <f>IF('Költségek'!$B6="","",IFERROR(VLOOKUP('Költségek'!$B6,'Összesítő'!$J$38:$K$44,2,FALSE),0))</f>
        <v/>
      </c>
    </row>
    <row r="7">
      <c r="A7" s="7">
        <f>IF(COUNTA('Költségek'!B7:I7,'Költségek'!K7:N7)=0,"",COUNTA('Költségek'!$B$2:B7))</f>
        <v/>
      </c>
      <c r="B7" s="8" t="inlineStr">
        <is>
          <t>Program</t>
        </is>
      </c>
      <c r="C7" s="9" t="inlineStr">
        <is>
          <t>Hajókirándulás</t>
        </is>
      </c>
      <c r="D7" s="9" t="inlineStr">
        <is>
          <t>Balaton Tours Bt.</t>
        </is>
      </c>
      <c r="E7" s="9" t="inlineStr">
        <is>
          <t>Kiss Mária</t>
        </is>
      </c>
      <c r="F7" s="9" t="inlineStr">
        <is>
          <t>Split</t>
        </is>
      </c>
      <c r="G7" s="10" t="n">
        <v>46224</v>
      </c>
      <c r="H7" s="11" t="n">
        <v>4</v>
      </c>
      <c r="I7" s="12" t="n">
        <v>14500</v>
      </c>
      <c r="J7" s="13">
        <f>IF(OR('Költségek'!$H7="",'Költségek'!$I7=""),"",'Költségek'!$H7*'Költségek'!$I7)</f>
        <v/>
      </c>
      <c r="K7" s="12" t="n">
        <v>56000</v>
      </c>
      <c r="L7" s="13">
        <f>IF(OR('Költségek'!$K7="",'Költségek'!$J7=""),"",'Költségek'!$K7-'Költségek'!$J7)</f>
        <v/>
      </c>
      <c r="M7" s="8" t="inlineStr">
        <is>
          <t>Lefoglalva</t>
        </is>
      </c>
      <c r="N7" s="9" t="inlineStr">
        <is>
          <t>Szigetkörút</t>
        </is>
      </c>
      <c r="O7" s="13">
        <f>IF('Költségek'!$B7="","",IFERROR(VLOOKUP('Költségek'!$B7,'Összesítő'!$J$38:$K$44,2,FALSE),0))</f>
        <v/>
      </c>
    </row>
    <row r="8">
      <c r="A8" s="7">
        <f>IF(COUNTA('Költségek'!B8:I8,'Költségek'!K8:N8)=0,"",COUNTA('Költségek'!$B$2:B8))</f>
        <v/>
      </c>
      <c r="B8" s="8" t="inlineStr">
        <is>
          <t>Utazás</t>
        </is>
      </c>
      <c r="C8" s="9" t="inlineStr">
        <is>
          <t>Autópályadíj és üzemanyag</t>
        </is>
      </c>
      <c r="D8" s="9" t="inlineStr">
        <is>
          <t>Adria Travel Kft.</t>
        </is>
      </c>
      <c r="E8" s="9" t="inlineStr">
        <is>
          <t>Varga István</t>
        </is>
      </c>
      <c r="F8" s="9" t="inlineStr">
        <is>
          <t>Split</t>
        </is>
      </c>
      <c r="G8" s="10" t="n">
        <v>46225</v>
      </c>
      <c r="H8" s="11" t="n">
        <v>1</v>
      </c>
      <c r="I8" s="12" t="n">
        <v>72000</v>
      </c>
      <c r="J8" s="13">
        <f>IF(OR('Költségek'!$H8="",'Költségek'!$I8=""),"",'Költségek'!$H8*'Költségek'!$I8)</f>
        <v/>
      </c>
      <c r="K8" s="12" t="n">
        <v>74500</v>
      </c>
      <c r="L8" s="13">
        <f>IF(OR('Költségek'!$K8="",'Költségek'!$J8=""),"",'Költségek'!$K8-'Költségek'!$J8)</f>
        <v/>
      </c>
      <c r="M8" s="8" t="inlineStr">
        <is>
          <t>Kifizetve</t>
        </is>
      </c>
      <c r="N8" s="9" t="inlineStr">
        <is>
          <t>Bérelt autó használata</t>
        </is>
      </c>
      <c r="O8" s="13">
        <f>IF('Költségek'!$B8="","",IFERROR(VLOOKUP('Költségek'!$B8,'Összesítő'!$J$38:$K$44,2,FALSE),0))</f>
        <v/>
      </c>
    </row>
    <row r="9">
      <c r="A9" s="7">
        <f>IF(COUNTA('Költségek'!B9:I9,'Költségek'!K9:N9)=0,"",COUNTA('Költségek'!$B$2:B9))</f>
        <v/>
      </c>
      <c r="B9" s="8" t="inlineStr">
        <is>
          <t>Program</t>
        </is>
      </c>
      <c r="C9" s="9" t="inlineStr">
        <is>
          <t>Strandbelépők</t>
        </is>
      </c>
      <c r="D9" s="9" t="inlineStr">
        <is>
          <t>Split Beach Kft.</t>
        </is>
      </c>
      <c r="E9" s="9" t="inlineStr">
        <is>
          <t>Németh Judit</t>
        </is>
      </c>
      <c r="F9" s="9" t="inlineStr">
        <is>
          <t>Split</t>
        </is>
      </c>
      <c r="G9" s="10" t="n">
        <v>46226</v>
      </c>
      <c r="H9" s="11" t="n">
        <v>4</v>
      </c>
      <c r="I9" s="12" t="n">
        <v>4800</v>
      </c>
      <c r="J9" s="13">
        <f>IF(OR('Költségek'!$H9="",'Költségek'!$I9=""),"",'Költségek'!$H9*'Költségek'!$I9)</f>
        <v/>
      </c>
      <c r="K9" s="12" t="n">
        <v>0</v>
      </c>
      <c r="L9" s="13">
        <f>IF(OR('Költségek'!$K9="",'Költségek'!$J9=""),"",'Költségek'!$K9-'Költségek'!$J9)</f>
        <v/>
      </c>
      <c r="M9" s="8" t="inlineStr">
        <is>
          <t>Tervezett</t>
        </is>
      </c>
      <c r="N9" s="9" t="inlineStr">
        <is>
          <t>Napijegy a strandhoz</t>
        </is>
      </c>
      <c r="O9" s="13">
        <f>IF('Költségek'!$B9="","",IFERROR(VLOOKUP('Költségek'!$B9,'Összesítő'!$J$38:$K$44,2,FALSE),0))</f>
        <v/>
      </c>
    </row>
    <row r="10">
      <c r="A10" s="7">
        <f>IF(COUNTA('Költségek'!B10:I10,'Költségek'!K10:N10)=0,"",COUNTA('Költségek'!$B$2:B10))</f>
        <v/>
      </c>
      <c r="B10" s="8" t="inlineStr">
        <is>
          <t>Étkezés</t>
        </is>
      </c>
      <c r="C10" s="9" t="inlineStr">
        <is>
          <t>Szupermarket-vásárlás</t>
        </is>
      </c>
      <c r="D10" s="9" t="inlineStr">
        <is>
          <t>Market Split d.o.o.</t>
        </is>
      </c>
      <c r="E10" s="9" t="inlineStr">
        <is>
          <t>Farkas Tamás</t>
        </is>
      </c>
      <c r="F10" s="9" t="inlineStr">
        <is>
          <t>Split</t>
        </is>
      </c>
      <c r="G10" s="10" t="n">
        <v>46227</v>
      </c>
      <c r="H10" s="11" t="n">
        <v>1</v>
      </c>
      <c r="I10" s="12" t="n">
        <v>32500</v>
      </c>
      <c r="J10" s="13">
        <f>IF(OR('Költségek'!$H10="",'Költségek'!$I10=""),"",'Költségek'!$H10*'Költségek'!$I10)</f>
        <v/>
      </c>
      <c r="K10" s="12" t="n">
        <v>30900</v>
      </c>
      <c r="L10" s="13">
        <f>IF(OR('Költségek'!$K10="",'Költségek'!$J10=""),"",'Költségek'!$K10-'Költségek'!$J10)</f>
        <v/>
      </c>
      <c r="M10" s="8" t="inlineStr">
        <is>
          <t>Kifizetve</t>
        </is>
      </c>
      <c r="N10" s="9" t="inlineStr">
        <is>
          <t>Reggeli és italok</t>
        </is>
      </c>
      <c r="O10" s="13">
        <f>IF('Költségek'!$B10="","",IFERROR(VLOOKUP('Költségek'!$B10,'Összesítő'!$J$38:$K$44,2,FALSE),0))</f>
        <v/>
      </c>
    </row>
    <row r="11">
      <c r="A11" s="7">
        <f>IF(COUNTA('Költségek'!B11:I11,'Költségek'!K11:N11)=0,"",COUNTA('Költségek'!$B$2:B11))</f>
        <v/>
      </c>
      <c r="B11" s="8" t="inlineStr">
        <is>
          <t>Szállás</t>
        </is>
      </c>
      <c r="C11" s="9" t="inlineStr">
        <is>
          <t>Idegenforgalmi adó és apartmanfelár</t>
        </is>
      </c>
      <c r="D11" s="9" t="inlineStr">
        <is>
          <t>Split Apartman Kft.</t>
        </is>
      </c>
      <c r="E11" s="9" t="inlineStr">
        <is>
          <t>Balogh Éva</t>
        </is>
      </c>
      <c r="F11" s="9" t="inlineStr">
        <is>
          <t>Split</t>
        </is>
      </c>
      <c r="G11" s="10" t="n">
        <v>46229</v>
      </c>
      <c r="H11" s="11" t="n">
        <v>8</v>
      </c>
      <c r="I11" s="12" t="n">
        <v>1800</v>
      </c>
      <c r="J11" s="13">
        <f>IF(OR('Költségek'!$H11="",'Költségek'!$I11=""),"",'Költségek'!$H11*'Költségek'!$I11)</f>
        <v/>
      </c>
      <c r="K11" s="12" t="n">
        <v>14400</v>
      </c>
      <c r="L11" s="13">
        <f>IF(OR('Költségek'!$K11="",'Költségek'!$J11=""),"",'Költségek'!$K11-'Költségek'!$J11)</f>
        <v/>
      </c>
      <c r="M11" s="8" t="inlineStr">
        <is>
          <t>Kifizetve</t>
        </is>
      </c>
      <c r="N11" s="9" t="inlineStr">
        <is>
          <t>Távozáskor fizetve</t>
        </is>
      </c>
      <c r="O11" s="13">
        <f>IF('Költségek'!$B11="","",IFERROR(VLOOKUP('Költségek'!$B11,'Összesítő'!$J$38:$K$44,2,FALSE),0))</f>
        <v/>
      </c>
    </row>
    <row r="12">
      <c r="A12" s="7">
        <f>IF(COUNTA('Költségek'!B12:I12,'Költségek'!K12:N12)=0,"",COUNTA('Költségek'!$B$2:B12))</f>
        <v/>
      </c>
      <c r="B12" s="8" t="n"/>
      <c r="C12" s="9" t="n"/>
      <c r="D12" s="9" t="n"/>
      <c r="E12" s="9" t="n"/>
      <c r="F12" s="9" t="n"/>
      <c r="G12" s="10" t="n"/>
      <c r="H12" s="11" t="n"/>
      <c r="I12" s="12" t="n"/>
      <c r="J12" s="13">
        <f>IF(OR('Költségek'!$H12="",'Költségek'!$I12=""),"",'Költségek'!$H12*'Költségek'!$I12)</f>
        <v/>
      </c>
      <c r="K12" s="12" t="n"/>
      <c r="L12" s="13">
        <f>IF(OR('Költségek'!$K12="",'Költségek'!$J12=""),"",'Költségek'!$K12-'Költségek'!$J12)</f>
        <v/>
      </c>
      <c r="M12" s="8" t="n"/>
      <c r="N12" s="9" t="n"/>
      <c r="O12" s="13">
        <f>IF('Költségek'!$B12="","",IFERROR(VLOOKUP('Költségek'!$B12,'Összesítő'!$J$38:$K$44,2,FALSE),0))</f>
        <v/>
      </c>
    </row>
    <row r="13">
      <c r="A13" s="7">
        <f>IF(COUNTA('Költségek'!B13:I13,'Költségek'!K13:N13)=0,"",COUNTA('Költségek'!$B$2:B13))</f>
        <v/>
      </c>
      <c r="B13" s="8" t="n"/>
      <c r="C13" s="9" t="n"/>
      <c r="D13" s="9" t="n"/>
      <c r="E13" s="9" t="n"/>
      <c r="F13" s="9" t="n"/>
      <c r="G13" s="10" t="n"/>
      <c r="H13" s="11" t="n"/>
      <c r="I13" s="12" t="n"/>
      <c r="J13" s="13">
        <f>IF(OR('Költségek'!$H13="",'Költségek'!$I13=""),"",'Költségek'!$H13*'Költségek'!$I13)</f>
        <v/>
      </c>
      <c r="K13" s="12" t="n"/>
      <c r="L13" s="13">
        <f>IF(OR('Költségek'!$K13="",'Költségek'!$J13=""),"",'Költségek'!$K13-'Költségek'!$J13)</f>
        <v/>
      </c>
      <c r="M13" s="8" t="n"/>
      <c r="N13" s="9" t="n"/>
      <c r="O13" s="13">
        <f>IF('Költségek'!$B13="","",IFERROR(VLOOKUP('Költségek'!$B13,'Összesítő'!$J$38:$K$44,2,FALSE),0))</f>
        <v/>
      </c>
    </row>
    <row r="14">
      <c r="A14" s="7">
        <f>IF(COUNTA('Költségek'!B14:I14,'Költségek'!K14:N14)=0,"",COUNTA('Költségek'!$B$2:B14))</f>
        <v/>
      </c>
      <c r="B14" s="8" t="n"/>
      <c r="C14" s="9" t="n"/>
      <c r="D14" s="9" t="n"/>
      <c r="E14" s="9" t="n"/>
      <c r="F14" s="9" t="n"/>
      <c r="G14" s="10" t="n"/>
      <c r="H14" s="11" t="n"/>
      <c r="I14" s="12" t="n"/>
      <c r="J14" s="13">
        <f>IF(OR('Költségek'!$H14="",'Költségek'!$I14=""),"",'Költségek'!$H14*'Költségek'!$I14)</f>
        <v/>
      </c>
      <c r="K14" s="12" t="n"/>
      <c r="L14" s="13">
        <f>IF(OR('Költségek'!$K14="",'Költségek'!$J14=""),"",'Költségek'!$K14-'Költségek'!$J14)</f>
        <v/>
      </c>
      <c r="M14" s="8" t="n"/>
      <c r="N14" s="9" t="n"/>
      <c r="O14" s="13">
        <f>IF('Költségek'!$B14="","",IFERROR(VLOOKUP('Költségek'!$B14,'Összesítő'!$J$38:$K$44,2,FALSE),0))</f>
        <v/>
      </c>
    </row>
    <row r="15">
      <c r="A15" s="7">
        <f>IF(COUNTA('Költségek'!B15:I15,'Költségek'!K15:N15)=0,"",COUNTA('Költségek'!$B$2:B15))</f>
        <v/>
      </c>
      <c r="B15" s="8" t="n"/>
      <c r="C15" s="9" t="n"/>
      <c r="D15" s="9" t="n"/>
      <c r="E15" s="9" t="n"/>
      <c r="F15" s="9" t="n"/>
      <c r="G15" s="10" t="n"/>
      <c r="H15" s="11" t="n"/>
      <c r="I15" s="12" t="n"/>
      <c r="J15" s="13">
        <f>IF(OR('Költségek'!$H15="",'Költségek'!$I15=""),"",'Költségek'!$H15*'Költségek'!$I15)</f>
        <v/>
      </c>
      <c r="K15" s="12" t="n"/>
      <c r="L15" s="13">
        <f>IF(OR('Költségek'!$K15="",'Költségek'!$J15=""),"",'Költségek'!$K15-'Költségek'!$J15)</f>
        <v/>
      </c>
      <c r="M15" s="8" t="n"/>
      <c r="N15" s="9" t="n"/>
      <c r="O15" s="13">
        <f>IF('Költségek'!$B15="","",IFERROR(VLOOKUP('Költségek'!$B15,'Összesítő'!$J$38:$K$44,2,FALSE),0))</f>
        <v/>
      </c>
    </row>
    <row r="16">
      <c r="A16" s="7">
        <f>IF(COUNTA('Költségek'!B16:I16,'Költségek'!K16:N16)=0,"",COUNTA('Költségek'!$B$2:B16))</f>
        <v/>
      </c>
      <c r="B16" s="8" t="n"/>
      <c r="C16" s="9" t="n"/>
      <c r="D16" s="9" t="n"/>
      <c r="E16" s="9" t="n"/>
      <c r="F16" s="9" t="n"/>
      <c r="G16" s="10" t="n"/>
      <c r="H16" s="11" t="n"/>
      <c r="I16" s="12" t="n"/>
      <c r="J16" s="13">
        <f>IF(OR('Költségek'!$H16="",'Költségek'!$I16=""),"",'Költségek'!$H16*'Költségek'!$I16)</f>
        <v/>
      </c>
      <c r="K16" s="12" t="n"/>
      <c r="L16" s="13">
        <f>IF(OR('Költségek'!$K16="",'Költségek'!$J16=""),"",'Költségek'!$K16-'Költségek'!$J16)</f>
        <v/>
      </c>
      <c r="M16" s="8" t="n"/>
      <c r="N16" s="9" t="n"/>
      <c r="O16" s="13">
        <f>IF('Költségek'!$B16="","",IFERROR(VLOOKUP('Költségek'!$B16,'Összesítő'!$J$38:$K$44,2,FALSE),0))</f>
        <v/>
      </c>
    </row>
    <row r="17">
      <c r="A17" s="7">
        <f>IF(COUNTA('Költségek'!B17:I17,'Költségek'!K17:N17)=0,"",COUNTA('Költségek'!$B$2:B17))</f>
        <v/>
      </c>
      <c r="B17" s="8" t="n"/>
      <c r="C17" s="9" t="n"/>
      <c r="D17" s="9" t="n"/>
      <c r="E17" s="9" t="n"/>
      <c r="F17" s="9" t="n"/>
      <c r="G17" s="10" t="n"/>
      <c r="H17" s="11" t="n"/>
      <c r="I17" s="12" t="n"/>
      <c r="J17" s="13">
        <f>IF(OR('Költségek'!$H17="",'Költségek'!$I17=""),"",'Költségek'!$H17*'Költségek'!$I17)</f>
        <v/>
      </c>
      <c r="K17" s="12" t="n"/>
      <c r="L17" s="13">
        <f>IF(OR('Költségek'!$K17="",'Költségek'!$J17=""),"",'Költségek'!$K17-'Költségek'!$J17)</f>
        <v/>
      </c>
      <c r="M17" s="8" t="n"/>
      <c r="N17" s="9" t="n"/>
      <c r="O17" s="13">
        <f>IF('Költségek'!$B17="","",IFERROR(VLOOKUP('Költségek'!$B17,'Összesítő'!$J$38:$K$44,2,FALSE),0))</f>
        <v/>
      </c>
    </row>
    <row r="18">
      <c r="A18" s="7">
        <f>IF(COUNTA('Költségek'!B18:I18,'Költségek'!K18:N18)=0,"",COUNTA('Költségek'!$B$2:B18))</f>
        <v/>
      </c>
      <c r="B18" s="8" t="n"/>
      <c r="C18" s="9" t="n"/>
      <c r="D18" s="9" t="n"/>
      <c r="E18" s="9" t="n"/>
      <c r="F18" s="9" t="n"/>
      <c r="G18" s="10" t="n"/>
      <c r="H18" s="11" t="n"/>
      <c r="I18" s="12" t="n"/>
      <c r="J18" s="13">
        <f>IF(OR('Költségek'!$H18="",'Költségek'!$I18=""),"",'Költségek'!$H18*'Költségek'!$I18)</f>
        <v/>
      </c>
      <c r="K18" s="12" t="n"/>
      <c r="L18" s="13">
        <f>IF(OR('Költségek'!$K18="",'Költségek'!$J18=""),"",'Költségek'!$K18-'Költségek'!$J18)</f>
        <v/>
      </c>
      <c r="M18" s="8" t="n"/>
      <c r="N18" s="9" t="n"/>
      <c r="O18" s="13">
        <f>IF('Költségek'!$B18="","",IFERROR(VLOOKUP('Költségek'!$B18,'Összesítő'!$J$38:$K$44,2,FALSE),0))</f>
        <v/>
      </c>
    </row>
    <row r="19">
      <c r="A19" s="7">
        <f>IF(COUNTA('Költségek'!B19:I19,'Költségek'!K19:N19)=0,"",COUNTA('Költségek'!$B$2:B19))</f>
        <v/>
      </c>
      <c r="B19" s="8" t="n"/>
      <c r="C19" s="9" t="n"/>
      <c r="D19" s="9" t="n"/>
      <c r="E19" s="9" t="n"/>
      <c r="F19" s="9" t="n"/>
      <c r="G19" s="10" t="n"/>
      <c r="H19" s="11" t="n"/>
      <c r="I19" s="12" t="n"/>
      <c r="J19" s="13">
        <f>IF(OR('Költségek'!$H19="",'Költségek'!$I19=""),"",'Költségek'!$H19*'Költségek'!$I19)</f>
        <v/>
      </c>
      <c r="K19" s="12" t="n"/>
      <c r="L19" s="13">
        <f>IF(OR('Költségek'!$K19="",'Költségek'!$J19=""),"",'Költségek'!$K19-'Költségek'!$J19)</f>
        <v/>
      </c>
      <c r="M19" s="8" t="n"/>
      <c r="N19" s="9" t="n"/>
      <c r="O19" s="13">
        <f>IF('Költségek'!$B19="","",IFERROR(VLOOKUP('Költségek'!$B19,'Összesítő'!$J$38:$K$44,2,FALSE),0))</f>
        <v/>
      </c>
    </row>
    <row r="20">
      <c r="A20" s="7">
        <f>IF(COUNTA('Költségek'!B20:I20,'Költségek'!K20:N20)=0,"",COUNTA('Költségek'!$B$2:B20))</f>
        <v/>
      </c>
      <c r="B20" s="8" t="n"/>
      <c r="C20" s="9" t="n"/>
      <c r="D20" s="9" t="n"/>
      <c r="E20" s="9" t="n"/>
      <c r="F20" s="9" t="n"/>
      <c r="G20" s="10" t="n"/>
      <c r="H20" s="11" t="n"/>
      <c r="I20" s="12" t="n"/>
      <c r="J20" s="13">
        <f>IF(OR('Költségek'!$H20="",'Költségek'!$I20=""),"",'Költségek'!$H20*'Költségek'!$I20)</f>
        <v/>
      </c>
      <c r="K20" s="12" t="n"/>
      <c r="L20" s="13">
        <f>IF(OR('Költségek'!$K20="",'Költségek'!$J20=""),"",'Költségek'!$K20-'Költségek'!$J20)</f>
        <v/>
      </c>
      <c r="M20" s="8" t="n"/>
      <c r="N20" s="9" t="n"/>
      <c r="O20" s="13">
        <f>IF('Költségek'!$B20="","",IFERROR(VLOOKUP('Költségek'!$B20,'Összesítő'!$J$38:$K$44,2,FALSE),0))</f>
        <v/>
      </c>
    </row>
    <row r="21">
      <c r="A21" s="7">
        <f>IF(COUNTA('Költségek'!B21:I21,'Költségek'!K21:N21)=0,"",COUNTA('Költségek'!$B$2:B21))</f>
        <v/>
      </c>
      <c r="B21" s="8" t="n"/>
      <c r="C21" s="9" t="n"/>
      <c r="D21" s="9" t="n"/>
      <c r="E21" s="9" t="n"/>
      <c r="F21" s="9" t="n"/>
      <c r="G21" s="10" t="n"/>
      <c r="H21" s="11" t="n"/>
      <c r="I21" s="12" t="n"/>
      <c r="J21" s="13">
        <f>IF(OR('Költségek'!$H21="",'Költségek'!$I21=""),"",'Költségek'!$H21*'Költségek'!$I21)</f>
        <v/>
      </c>
      <c r="K21" s="12" t="n"/>
      <c r="L21" s="13">
        <f>IF(OR('Költségek'!$K21="",'Költségek'!$J21=""),"",'Költségek'!$K21-'Költségek'!$J21)</f>
        <v/>
      </c>
      <c r="M21" s="8" t="n"/>
      <c r="N21" s="9" t="n"/>
      <c r="O21" s="13">
        <f>IF('Költségek'!$B21="","",IFERROR(VLOOKUP('Költségek'!$B21,'Összesítő'!$J$38:$K$44,2,FALSE),0))</f>
        <v/>
      </c>
    </row>
    <row r="22">
      <c r="A22" s="7">
        <f>IF(COUNTA('Költségek'!B22:I22,'Költségek'!K22:N22)=0,"",COUNTA('Költségek'!$B$2:B22))</f>
        <v/>
      </c>
      <c r="B22" s="8" t="n"/>
      <c r="C22" s="9" t="n"/>
      <c r="D22" s="9" t="n"/>
      <c r="E22" s="9" t="n"/>
      <c r="F22" s="9" t="n"/>
      <c r="G22" s="10" t="n"/>
      <c r="H22" s="11" t="n"/>
      <c r="I22" s="12" t="n"/>
      <c r="J22" s="13">
        <f>IF(OR('Költségek'!$H22="",'Költségek'!$I22=""),"",'Költségek'!$H22*'Költségek'!$I22)</f>
        <v/>
      </c>
      <c r="K22" s="12" t="n"/>
      <c r="L22" s="13">
        <f>IF(OR('Költségek'!$K22="",'Költségek'!$J22=""),"",'Költségek'!$K22-'Költségek'!$J22)</f>
        <v/>
      </c>
      <c r="M22" s="8" t="n"/>
      <c r="N22" s="9" t="n"/>
      <c r="O22" s="13">
        <f>IF('Költségek'!$B22="","",IFERROR(VLOOKUP('Költségek'!$B22,'Összesítő'!$J$38:$K$44,2,FALSE),0))</f>
        <v/>
      </c>
    </row>
    <row r="23">
      <c r="A23" s="7">
        <f>IF(COUNTA('Költségek'!B23:I23,'Költségek'!K23:N23)=0,"",COUNTA('Költségek'!$B$2:B23))</f>
        <v/>
      </c>
      <c r="B23" s="8" t="n"/>
      <c r="C23" s="9" t="n"/>
      <c r="D23" s="9" t="n"/>
      <c r="E23" s="9" t="n"/>
      <c r="F23" s="9" t="n"/>
      <c r="G23" s="10" t="n"/>
      <c r="H23" s="11" t="n"/>
      <c r="I23" s="12" t="n"/>
      <c r="J23" s="13">
        <f>IF(OR('Költségek'!$H23="",'Költségek'!$I23=""),"",'Költségek'!$H23*'Költségek'!$I23)</f>
        <v/>
      </c>
      <c r="K23" s="12" t="n"/>
      <c r="L23" s="13">
        <f>IF(OR('Költségek'!$K23="",'Költségek'!$J23=""),"",'Költségek'!$K23-'Költségek'!$J23)</f>
        <v/>
      </c>
      <c r="M23" s="8" t="n"/>
      <c r="N23" s="9" t="n"/>
      <c r="O23" s="13">
        <f>IF('Költségek'!$B23="","",IFERROR(VLOOKUP('Költségek'!$B23,'Összesítő'!$J$38:$K$44,2,FALSE),0))</f>
        <v/>
      </c>
    </row>
    <row r="24">
      <c r="A24" s="7">
        <f>IF(COUNTA('Költségek'!B24:I24,'Költségek'!K24:N24)=0,"",COUNTA('Költségek'!$B$2:B24))</f>
        <v/>
      </c>
      <c r="B24" s="8" t="n"/>
      <c r="C24" s="9" t="n"/>
      <c r="D24" s="9" t="n"/>
      <c r="E24" s="9" t="n"/>
      <c r="F24" s="9" t="n"/>
      <c r="G24" s="10" t="n"/>
      <c r="H24" s="11" t="n"/>
      <c r="I24" s="12" t="n"/>
      <c r="J24" s="13">
        <f>IF(OR('Költségek'!$H24="",'Költségek'!$I24=""),"",'Költségek'!$H24*'Költségek'!$I24)</f>
        <v/>
      </c>
      <c r="K24" s="12" t="n"/>
      <c r="L24" s="13">
        <f>IF(OR('Költségek'!$K24="",'Költségek'!$J24=""),"",'Költségek'!$K24-'Költségek'!$J24)</f>
        <v/>
      </c>
      <c r="M24" s="8" t="n"/>
      <c r="N24" s="9" t="n"/>
      <c r="O24" s="13">
        <f>IF('Költségek'!$B24="","",IFERROR(VLOOKUP('Költségek'!$B24,'Összesítő'!$J$38:$K$44,2,FALSE),0))</f>
        <v/>
      </c>
    </row>
    <row r="25">
      <c r="A25" s="7">
        <f>IF(COUNTA('Költségek'!B25:I25,'Költségek'!K25:N25)=0,"",COUNTA('Költségek'!$B$2:B25))</f>
        <v/>
      </c>
      <c r="B25" s="8" t="n"/>
      <c r="C25" s="9" t="n"/>
      <c r="D25" s="9" t="n"/>
      <c r="E25" s="9" t="n"/>
      <c r="F25" s="9" t="n"/>
      <c r="G25" s="10" t="n"/>
      <c r="H25" s="11" t="n"/>
      <c r="I25" s="12" t="n"/>
      <c r="J25" s="13">
        <f>IF(OR('Költségek'!$H25="",'Költségek'!$I25=""),"",'Költségek'!$H25*'Költségek'!$I25)</f>
        <v/>
      </c>
      <c r="K25" s="12" t="n"/>
      <c r="L25" s="13">
        <f>IF(OR('Költségek'!$K25="",'Költségek'!$J25=""),"",'Költségek'!$K25-'Költségek'!$J25)</f>
        <v/>
      </c>
      <c r="M25" s="8" t="n"/>
      <c r="N25" s="9" t="n"/>
      <c r="O25" s="13">
        <f>IF('Költségek'!$B25="","",IFERROR(VLOOKUP('Költségek'!$B25,'Összesítő'!$J$38:$K$44,2,FALSE),0))</f>
        <v/>
      </c>
    </row>
    <row r="26">
      <c r="A26" s="7">
        <f>IF(COUNTA('Költségek'!B26:I26,'Költségek'!K26:N26)=0,"",COUNTA('Költségek'!$B$2:B26))</f>
        <v/>
      </c>
      <c r="B26" s="8" t="n"/>
      <c r="C26" s="9" t="n"/>
      <c r="D26" s="9" t="n"/>
      <c r="E26" s="9" t="n"/>
      <c r="F26" s="9" t="n"/>
      <c r="G26" s="10" t="n"/>
      <c r="H26" s="11" t="n"/>
      <c r="I26" s="12" t="n"/>
      <c r="J26" s="13">
        <f>IF(OR('Költségek'!$H26="",'Költségek'!$I26=""),"",'Költségek'!$H26*'Költségek'!$I26)</f>
        <v/>
      </c>
      <c r="K26" s="12" t="n"/>
      <c r="L26" s="13">
        <f>IF(OR('Költségek'!$K26="",'Költségek'!$J26=""),"",'Költségek'!$K26-'Költségek'!$J26)</f>
        <v/>
      </c>
      <c r="M26" s="8" t="n"/>
      <c r="N26" s="9" t="n"/>
      <c r="O26" s="13">
        <f>IF('Költségek'!$B26="","",IFERROR(VLOOKUP('Költségek'!$B26,'Összesítő'!$J$38:$K$44,2,FALSE),0))</f>
        <v/>
      </c>
    </row>
    <row r="27">
      <c r="A27" s="7">
        <f>IF(COUNTA('Költségek'!B27:I27,'Költségek'!K27:N27)=0,"",COUNTA('Költségek'!$B$2:B27))</f>
        <v/>
      </c>
      <c r="B27" s="8" t="n"/>
      <c r="C27" s="9" t="n"/>
      <c r="D27" s="9" t="n"/>
      <c r="E27" s="9" t="n"/>
      <c r="F27" s="9" t="n"/>
      <c r="G27" s="10" t="n"/>
      <c r="H27" s="11" t="n"/>
      <c r="I27" s="12" t="n"/>
      <c r="J27" s="13">
        <f>IF(OR('Költségek'!$H27="",'Költségek'!$I27=""),"",'Költségek'!$H27*'Költségek'!$I27)</f>
        <v/>
      </c>
      <c r="K27" s="12" t="n"/>
      <c r="L27" s="13">
        <f>IF(OR('Költségek'!$K27="",'Költségek'!$J27=""),"",'Költségek'!$K27-'Költségek'!$J27)</f>
        <v/>
      </c>
      <c r="M27" s="8" t="n"/>
      <c r="N27" s="9" t="n"/>
      <c r="O27" s="13">
        <f>IF('Költségek'!$B27="","",IFERROR(VLOOKUP('Költségek'!$B27,'Összesítő'!$J$38:$K$44,2,FALSE),0))</f>
        <v/>
      </c>
    </row>
    <row r="28">
      <c r="A28" s="7">
        <f>IF(COUNTA('Költségek'!B28:I28,'Költségek'!K28:N28)=0,"",COUNTA('Költségek'!$B$2:B28))</f>
        <v/>
      </c>
      <c r="B28" s="8" t="n"/>
      <c r="C28" s="9" t="n"/>
      <c r="D28" s="9" t="n"/>
      <c r="E28" s="9" t="n"/>
      <c r="F28" s="9" t="n"/>
      <c r="G28" s="10" t="n"/>
      <c r="H28" s="11" t="n"/>
      <c r="I28" s="12" t="n"/>
      <c r="J28" s="13">
        <f>IF(OR('Költségek'!$H28="",'Költségek'!$I28=""),"",'Költségek'!$H28*'Költségek'!$I28)</f>
        <v/>
      </c>
      <c r="K28" s="12" t="n"/>
      <c r="L28" s="13">
        <f>IF(OR('Költségek'!$K28="",'Költségek'!$J28=""),"",'Költségek'!$K28-'Költségek'!$J28)</f>
        <v/>
      </c>
      <c r="M28" s="8" t="n"/>
      <c r="N28" s="9" t="n"/>
      <c r="O28" s="13">
        <f>IF('Költségek'!$B28="","",IFERROR(VLOOKUP('Költségek'!$B28,'Összesítő'!$J$38:$K$44,2,FALSE),0))</f>
        <v/>
      </c>
    </row>
    <row r="29">
      <c r="A29" s="7">
        <f>IF(COUNTA('Költségek'!B29:I29,'Költségek'!K29:N29)=0,"",COUNTA('Költségek'!$B$2:B29))</f>
        <v/>
      </c>
      <c r="B29" s="8" t="n"/>
      <c r="C29" s="9" t="n"/>
      <c r="D29" s="9" t="n"/>
      <c r="E29" s="9" t="n"/>
      <c r="F29" s="9" t="n"/>
      <c r="G29" s="10" t="n"/>
      <c r="H29" s="11" t="n"/>
      <c r="I29" s="12" t="n"/>
      <c r="J29" s="13">
        <f>IF(OR('Költségek'!$H29="",'Költségek'!$I29=""),"",'Költségek'!$H29*'Költségek'!$I29)</f>
        <v/>
      </c>
      <c r="K29" s="12" t="n"/>
      <c r="L29" s="13">
        <f>IF(OR('Költségek'!$K29="",'Költségek'!$J29=""),"",'Költségek'!$K29-'Költségek'!$J29)</f>
        <v/>
      </c>
      <c r="M29" s="8" t="n"/>
      <c r="N29" s="9" t="n"/>
      <c r="O29" s="13">
        <f>IF('Költségek'!$B29="","",IFERROR(VLOOKUP('Költségek'!$B29,'Összesítő'!$J$38:$K$44,2,FALSE),0))</f>
        <v/>
      </c>
    </row>
    <row r="30">
      <c r="A30" s="7">
        <f>IF(COUNTA('Költségek'!B30:I30,'Költségek'!K30:N30)=0,"",COUNTA('Költségek'!$B$2:B30))</f>
        <v/>
      </c>
      <c r="B30" s="8" t="n"/>
      <c r="C30" s="9" t="n"/>
      <c r="D30" s="9" t="n"/>
      <c r="E30" s="9" t="n"/>
      <c r="F30" s="9" t="n"/>
      <c r="G30" s="10" t="n"/>
      <c r="H30" s="11" t="n"/>
      <c r="I30" s="12" t="n"/>
      <c r="J30" s="13">
        <f>IF(OR('Költségek'!$H30="",'Költségek'!$I30=""),"",'Költségek'!$H30*'Költségek'!$I30)</f>
        <v/>
      </c>
      <c r="K30" s="12" t="n"/>
      <c r="L30" s="13">
        <f>IF(OR('Költségek'!$K30="",'Költségek'!$J30=""),"",'Költségek'!$K30-'Költségek'!$J30)</f>
        <v/>
      </c>
      <c r="M30" s="8" t="n"/>
      <c r="N30" s="9" t="n"/>
      <c r="O30" s="13">
        <f>IF('Költségek'!$B30="","",IFERROR(VLOOKUP('Költségek'!$B30,'Összesítő'!$J$38:$K$44,2,FALSE),0))</f>
        <v/>
      </c>
    </row>
    <row r="31">
      <c r="A31" s="7">
        <f>IF(COUNTA('Költségek'!B31:I31,'Költségek'!K31:N31)=0,"",COUNTA('Költségek'!$B$2:B31))</f>
        <v/>
      </c>
      <c r="B31" s="8" t="n"/>
      <c r="C31" s="9" t="n"/>
      <c r="D31" s="9" t="n"/>
      <c r="E31" s="9" t="n"/>
      <c r="F31" s="9" t="n"/>
      <c r="G31" s="10" t="n"/>
      <c r="H31" s="11" t="n"/>
      <c r="I31" s="12" t="n"/>
      <c r="J31" s="13">
        <f>IF(OR('Költségek'!$H31="",'Költségek'!$I31=""),"",'Költségek'!$H31*'Költségek'!$I31)</f>
        <v/>
      </c>
      <c r="K31" s="12" t="n"/>
      <c r="L31" s="13">
        <f>IF(OR('Költségek'!$K31="",'Költségek'!$J31=""),"",'Költségek'!$K31-'Költségek'!$J31)</f>
        <v/>
      </c>
      <c r="M31" s="8" t="n"/>
      <c r="N31" s="9" t="n"/>
      <c r="O31" s="13">
        <f>IF('Költségek'!$B31="","",IFERROR(VLOOKUP('Költségek'!$B31,'Összesítő'!$J$38:$K$44,2,FALSE),0))</f>
        <v/>
      </c>
    </row>
    <row r="32">
      <c r="A32" s="7">
        <f>IF(COUNTA('Költségek'!B32:I32,'Költségek'!K32:N32)=0,"",COUNTA('Költségek'!$B$2:B32))</f>
        <v/>
      </c>
      <c r="B32" s="8" t="n"/>
      <c r="C32" s="9" t="n"/>
      <c r="D32" s="9" t="n"/>
      <c r="E32" s="9" t="n"/>
      <c r="F32" s="9" t="n"/>
      <c r="G32" s="10" t="n"/>
      <c r="H32" s="11" t="n"/>
      <c r="I32" s="12" t="n"/>
      <c r="J32" s="13">
        <f>IF(OR('Költségek'!$H32="",'Költségek'!$I32=""),"",'Költségek'!$H32*'Költségek'!$I32)</f>
        <v/>
      </c>
      <c r="K32" s="12" t="n"/>
      <c r="L32" s="13">
        <f>IF(OR('Költségek'!$K32="",'Költségek'!$J32=""),"",'Költségek'!$K32-'Költségek'!$J32)</f>
        <v/>
      </c>
      <c r="M32" s="8" t="n"/>
      <c r="N32" s="9" t="n"/>
      <c r="O32" s="13">
        <f>IF('Költségek'!$B32="","",IFERROR(VLOOKUP('Költségek'!$B32,'Összesítő'!$J$38:$K$44,2,FALSE),0))</f>
        <v/>
      </c>
    </row>
    <row r="33">
      <c r="A33" s="7">
        <f>IF(COUNTA('Költségek'!B33:I33,'Költségek'!K33:N33)=0,"",COUNTA('Költségek'!$B$2:B33))</f>
        <v/>
      </c>
      <c r="B33" s="8" t="n"/>
      <c r="C33" s="9" t="n"/>
      <c r="D33" s="9" t="n"/>
      <c r="E33" s="9" t="n"/>
      <c r="F33" s="9" t="n"/>
      <c r="G33" s="10" t="n"/>
      <c r="H33" s="11" t="n"/>
      <c r="I33" s="12" t="n"/>
      <c r="J33" s="13">
        <f>IF(OR('Költségek'!$H33="",'Költségek'!$I33=""),"",'Költségek'!$H33*'Költségek'!$I33)</f>
        <v/>
      </c>
      <c r="K33" s="12" t="n"/>
      <c r="L33" s="13">
        <f>IF(OR('Költségek'!$K33="",'Költségek'!$J33=""),"",'Költségek'!$K33-'Költségek'!$J33)</f>
        <v/>
      </c>
      <c r="M33" s="8" t="n"/>
      <c r="N33" s="9" t="n"/>
      <c r="O33" s="13">
        <f>IF('Költségek'!$B33="","",IFERROR(VLOOKUP('Költségek'!$B33,'Összesítő'!$J$38:$K$44,2,FALSE),0))</f>
        <v/>
      </c>
    </row>
    <row r="34">
      <c r="A34" s="7">
        <f>IF(COUNTA('Költségek'!B34:I34,'Költségek'!K34:N34)=0,"",COUNTA('Költségek'!$B$2:B34))</f>
        <v/>
      </c>
      <c r="B34" s="8" t="n"/>
      <c r="C34" s="9" t="n"/>
      <c r="D34" s="9" t="n"/>
      <c r="E34" s="9" t="n"/>
      <c r="F34" s="9" t="n"/>
      <c r="G34" s="10" t="n"/>
      <c r="H34" s="11" t="n"/>
      <c r="I34" s="12" t="n"/>
      <c r="J34" s="13">
        <f>IF(OR('Költségek'!$H34="",'Költségek'!$I34=""),"",'Költségek'!$H34*'Költségek'!$I34)</f>
        <v/>
      </c>
      <c r="K34" s="12" t="n"/>
      <c r="L34" s="13">
        <f>IF(OR('Költségek'!$K34="",'Költségek'!$J34=""),"",'Költségek'!$K34-'Költségek'!$J34)</f>
        <v/>
      </c>
      <c r="M34" s="8" t="n"/>
      <c r="N34" s="9" t="n"/>
      <c r="O34" s="13">
        <f>IF('Költségek'!$B34="","",IFERROR(VLOOKUP('Költségek'!$B34,'Összesítő'!$J$38:$K$44,2,FALSE),0))</f>
        <v/>
      </c>
    </row>
    <row r="35">
      <c r="A35" s="7">
        <f>IF(COUNTA('Költségek'!B35:I35,'Költségek'!K35:N35)=0,"",COUNTA('Költségek'!$B$2:B35))</f>
        <v/>
      </c>
      <c r="B35" s="8" t="n"/>
      <c r="C35" s="9" t="n"/>
      <c r="D35" s="9" t="n"/>
      <c r="E35" s="9" t="n"/>
      <c r="F35" s="9" t="n"/>
      <c r="G35" s="10" t="n"/>
      <c r="H35" s="11" t="n"/>
      <c r="I35" s="12" t="n"/>
      <c r="J35" s="13">
        <f>IF(OR('Költségek'!$H35="",'Költségek'!$I35=""),"",'Költségek'!$H35*'Költségek'!$I35)</f>
        <v/>
      </c>
      <c r="K35" s="12" t="n"/>
      <c r="L35" s="13">
        <f>IF(OR('Költségek'!$K35="",'Költségek'!$J35=""),"",'Költségek'!$K35-'Költségek'!$J35)</f>
        <v/>
      </c>
      <c r="M35" s="8" t="n"/>
      <c r="N35" s="9" t="n"/>
      <c r="O35" s="13">
        <f>IF('Költségek'!$B35="","",IFERROR(VLOOKUP('Költségek'!$B35,'Összesítő'!$J$38:$K$44,2,FALSE),0))</f>
        <v/>
      </c>
    </row>
    <row r="36">
      <c r="A36" s="7">
        <f>IF(COUNTA('Költségek'!B36:I36,'Költségek'!K36:N36)=0,"",COUNTA('Költségek'!$B$2:B36))</f>
        <v/>
      </c>
      <c r="B36" s="8" t="n"/>
      <c r="C36" s="9" t="n"/>
      <c r="D36" s="9" t="n"/>
      <c r="E36" s="9" t="n"/>
      <c r="F36" s="9" t="n"/>
      <c r="G36" s="10" t="n"/>
      <c r="H36" s="11" t="n"/>
      <c r="I36" s="12" t="n"/>
      <c r="J36" s="13">
        <f>IF(OR('Költségek'!$H36="",'Költségek'!$I36=""),"",'Költségek'!$H36*'Költségek'!$I36)</f>
        <v/>
      </c>
      <c r="K36" s="12" t="n"/>
      <c r="L36" s="13">
        <f>IF(OR('Költségek'!$K36="",'Költségek'!$J36=""),"",'Költségek'!$K36-'Költségek'!$J36)</f>
        <v/>
      </c>
      <c r="M36" s="8" t="n"/>
      <c r="N36" s="9" t="n"/>
      <c r="O36" s="13">
        <f>IF('Költségek'!$B36="","",IFERROR(VLOOKUP('Költségek'!$B36,'Összesítő'!$J$38:$K$44,2,FALSE),0))</f>
        <v/>
      </c>
    </row>
    <row r="37">
      <c r="A37" s="7">
        <f>IF(COUNTA('Költségek'!B37:I37,'Költségek'!K37:N37)=0,"",COUNTA('Költségek'!$B$2:B37))</f>
        <v/>
      </c>
      <c r="B37" s="8" t="n"/>
      <c r="C37" s="9" t="n"/>
      <c r="D37" s="9" t="n"/>
      <c r="E37" s="9" t="n"/>
      <c r="F37" s="9" t="n"/>
      <c r="G37" s="10" t="n"/>
      <c r="H37" s="11" t="n"/>
      <c r="I37" s="12" t="n"/>
      <c r="J37" s="13">
        <f>IF(OR('Költségek'!$H37="",'Költségek'!$I37=""),"",'Költségek'!$H37*'Költségek'!$I37)</f>
        <v/>
      </c>
      <c r="K37" s="12" t="n"/>
      <c r="L37" s="13">
        <f>IF(OR('Költségek'!$K37="",'Költségek'!$J37=""),"",'Költségek'!$K37-'Költségek'!$J37)</f>
        <v/>
      </c>
      <c r="M37" s="8" t="n"/>
      <c r="N37" s="9" t="n"/>
      <c r="O37" s="13">
        <f>IF('Költségek'!$B37="","",IFERROR(VLOOKUP('Költségek'!$B37,'Összesítő'!$J$38:$K$44,2,FALSE),0))</f>
        <v/>
      </c>
    </row>
    <row r="38">
      <c r="A38" s="7">
        <f>IF(COUNTA('Költségek'!B38:I38,'Költségek'!K38:N38)=0,"",COUNTA('Költségek'!$B$2:B38))</f>
        <v/>
      </c>
      <c r="B38" s="8" t="n"/>
      <c r="C38" s="9" t="n"/>
      <c r="D38" s="9" t="n"/>
      <c r="E38" s="9" t="n"/>
      <c r="F38" s="9" t="n"/>
      <c r="G38" s="10" t="n"/>
      <c r="H38" s="11" t="n"/>
      <c r="I38" s="12" t="n"/>
      <c r="J38" s="13">
        <f>IF(OR('Költségek'!$H38="",'Költségek'!$I38=""),"",'Költségek'!$H38*'Költségek'!$I38)</f>
        <v/>
      </c>
      <c r="K38" s="12" t="n"/>
      <c r="L38" s="13">
        <f>IF(OR('Költségek'!$K38="",'Költségek'!$J38=""),"",'Költségek'!$K38-'Költségek'!$J38)</f>
        <v/>
      </c>
      <c r="M38" s="8" t="n"/>
      <c r="N38" s="9" t="n"/>
      <c r="O38" s="13">
        <f>IF('Költségek'!$B38="","",IFERROR(VLOOKUP('Költségek'!$B38,'Összesítő'!$J$38:$K$44,2,FALSE),0))</f>
        <v/>
      </c>
    </row>
    <row r="39">
      <c r="A39" s="7">
        <f>IF(COUNTA('Költségek'!B39:I39,'Költségek'!K39:N39)=0,"",COUNTA('Költségek'!$B$2:B39))</f>
        <v/>
      </c>
      <c r="B39" s="8" t="n"/>
      <c r="C39" s="9" t="n"/>
      <c r="D39" s="9" t="n"/>
      <c r="E39" s="9" t="n"/>
      <c r="F39" s="9" t="n"/>
      <c r="G39" s="10" t="n"/>
      <c r="H39" s="11" t="n"/>
      <c r="I39" s="12" t="n"/>
      <c r="J39" s="13">
        <f>IF(OR('Költségek'!$H39="",'Költségek'!$I39=""),"",'Költségek'!$H39*'Költségek'!$I39)</f>
        <v/>
      </c>
      <c r="K39" s="12" t="n"/>
      <c r="L39" s="13">
        <f>IF(OR('Költségek'!$K39="",'Költségek'!$J39=""),"",'Költségek'!$K39-'Költségek'!$J39)</f>
        <v/>
      </c>
      <c r="M39" s="8" t="n"/>
      <c r="N39" s="9" t="n"/>
      <c r="O39" s="13">
        <f>IF('Költségek'!$B39="","",IFERROR(VLOOKUP('Költségek'!$B39,'Összesítő'!$J$38:$K$44,2,FALSE),0))</f>
        <v/>
      </c>
    </row>
    <row r="40">
      <c r="A40" s="7">
        <f>IF(COUNTA('Költségek'!B40:I40,'Költségek'!K40:N40)=0,"",COUNTA('Költségek'!$B$2:B40))</f>
        <v/>
      </c>
      <c r="B40" s="8" t="n"/>
      <c r="C40" s="9" t="n"/>
      <c r="D40" s="9" t="n"/>
      <c r="E40" s="9" t="n"/>
      <c r="F40" s="9" t="n"/>
      <c r="G40" s="10" t="n"/>
      <c r="H40" s="11" t="n"/>
      <c r="I40" s="12" t="n"/>
      <c r="J40" s="13">
        <f>IF(OR('Költségek'!$H40="",'Költségek'!$I40=""),"",'Költségek'!$H40*'Költségek'!$I40)</f>
        <v/>
      </c>
      <c r="K40" s="12" t="n"/>
      <c r="L40" s="13">
        <f>IF(OR('Költségek'!$K40="",'Költségek'!$J40=""),"",'Költségek'!$K40-'Költségek'!$J40)</f>
        <v/>
      </c>
      <c r="M40" s="8" t="n"/>
      <c r="N40" s="9" t="n"/>
      <c r="O40" s="13">
        <f>IF('Költségek'!$B40="","",IFERROR(VLOOKUP('Költségek'!$B40,'Összesítő'!$J$38:$K$44,2,FALSE),0))</f>
        <v/>
      </c>
    </row>
    <row r="41">
      <c r="A41" s="7">
        <f>IF(COUNTA('Költségek'!B41:I41,'Költségek'!K41:N41)=0,"",COUNTA('Költségek'!$B$2:B41))</f>
        <v/>
      </c>
      <c r="B41" s="8" t="n"/>
      <c r="C41" s="9" t="n"/>
      <c r="D41" s="9" t="n"/>
      <c r="E41" s="9" t="n"/>
      <c r="F41" s="9" t="n"/>
      <c r="G41" s="10" t="n"/>
      <c r="H41" s="11" t="n"/>
      <c r="I41" s="12" t="n"/>
      <c r="J41" s="13">
        <f>IF(OR('Költségek'!$H41="",'Költségek'!$I41=""),"",'Költségek'!$H41*'Költségek'!$I41)</f>
        <v/>
      </c>
      <c r="K41" s="12" t="n"/>
      <c r="L41" s="13">
        <f>IF(OR('Költségek'!$K41="",'Költségek'!$J41=""),"",'Költségek'!$K41-'Költségek'!$J41)</f>
        <v/>
      </c>
      <c r="M41" s="8" t="n"/>
      <c r="N41" s="9" t="n"/>
      <c r="O41" s="13">
        <f>IF('Költségek'!$B41="","",IFERROR(VLOOKUP('Költségek'!$B41,'Összesítő'!$J$38:$K$44,2,FALSE),0))</f>
        <v/>
      </c>
    </row>
    <row r="42">
      <c r="A42" s="7">
        <f>IF(COUNTA('Költségek'!B42:I42,'Költségek'!K42:N42)=0,"",COUNTA('Költségek'!$B$2:B42))</f>
        <v/>
      </c>
      <c r="B42" s="8" t="n"/>
      <c r="C42" s="9" t="n"/>
      <c r="D42" s="9" t="n"/>
      <c r="E42" s="9" t="n"/>
      <c r="F42" s="9" t="n"/>
      <c r="G42" s="10" t="n"/>
      <c r="H42" s="11" t="n"/>
      <c r="I42" s="12" t="n"/>
      <c r="J42" s="13">
        <f>IF(OR('Költségek'!$H42="",'Költségek'!$I42=""),"",'Költségek'!$H42*'Költségek'!$I42)</f>
        <v/>
      </c>
      <c r="K42" s="12" t="n"/>
      <c r="L42" s="13">
        <f>IF(OR('Költségek'!$K42="",'Költségek'!$J42=""),"",'Költségek'!$K42-'Költségek'!$J42)</f>
        <v/>
      </c>
      <c r="M42" s="8" t="n"/>
      <c r="N42" s="9" t="n"/>
      <c r="O42" s="13">
        <f>IF('Költségek'!$B42="","",IFERROR(VLOOKUP('Költségek'!$B42,'Összesítő'!$J$38:$K$44,2,FALSE),0))</f>
        <v/>
      </c>
    </row>
    <row r="43">
      <c r="A43" s="7">
        <f>IF(COUNTA('Költségek'!B43:I43,'Költségek'!K43:N43)=0,"",COUNTA('Költségek'!$B$2:B43))</f>
        <v/>
      </c>
      <c r="B43" s="8" t="n"/>
      <c r="C43" s="9" t="n"/>
      <c r="D43" s="9" t="n"/>
      <c r="E43" s="9" t="n"/>
      <c r="F43" s="9" t="n"/>
      <c r="G43" s="10" t="n"/>
      <c r="H43" s="11" t="n"/>
      <c r="I43" s="12" t="n"/>
      <c r="J43" s="13">
        <f>IF(OR('Költségek'!$H43="",'Költségek'!$I43=""),"",'Költségek'!$H43*'Költségek'!$I43)</f>
        <v/>
      </c>
      <c r="K43" s="12" t="n"/>
      <c r="L43" s="13">
        <f>IF(OR('Költségek'!$K43="",'Költségek'!$J43=""),"",'Költségek'!$K43-'Költségek'!$J43)</f>
        <v/>
      </c>
      <c r="M43" s="8" t="n"/>
      <c r="N43" s="9" t="n"/>
      <c r="O43" s="13">
        <f>IF('Költségek'!$B43="","",IFERROR(VLOOKUP('Költségek'!$B43,'Összesítő'!$J$38:$K$44,2,FALSE),0))</f>
        <v/>
      </c>
    </row>
    <row r="44">
      <c r="A44" s="7">
        <f>IF(COUNTA('Költségek'!B44:I44,'Költségek'!K44:N44)=0,"",COUNTA('Költségek'!$B$2:B44))</f>
        <v/>
      </c>
      <c r="B44" s="8" t="n"/>
      <c r="C44" s="9" t="n"/>
      <c r="D44" s="9" t="n"/>
      <c r="E44" s="9" t="n"/>
      <c r="F44" s="9" t="n"/>
      <c r="G44" s="10" t="n"/>
      <c r="H44" s="11" t="n"/>
      <c r="I44" s="12" t="n"/>
      <c r="J44" s="13">
        <f>IF(OR('Költségek'!$H44="",'Költségek'!$I44=""),"",'Költségek'!$H44*'Költségek'!$I44)</f>
        <v/>
      </c>
      <c r="K44" s="12" t="n"/>
      <c r="L44" s="13">
        <f>IF(OR('Költségek'!$K44="",'Költségek'!$J44=""),"",'Költségek'!$K44-'Költségek'!$J44)</f>
        <v/>
      </c>
      <c r="M44" s="8" t="n"/>
      <c r="N44" s="9" t="n"/>
      <c r="O44" s="13">
        <f>IF('Költségek'!$B44="","",IFERROR(VLOOKUP('Költségek'!$B44,'Összesítő'!$J$38:$K$44,2,FALSE),0))</f>
        <v/>
      </c>
    </row>
    <row r="45">
      <c r="A45" s="7">
        <f>IF(COUNTA('Költségek'!B45:I45,'Költségek'!K45:N45)=0,"",COUNTA('Költségek'!$B$2:B45))</f>
        <v/>
      </c>
      <c r="B45" s="8" t="n"/>
      <c r="C45" s="9" t="n"/>
      <c r="D45" s="9" t="n"/>
      <c r="E45" s="9" t="n"/>
      <c r="F45" s="9" t="n"/>
      <c r="G45" s="10" t="n"/>
      <c r="H45" s="11" t="n"/>
      <c r="I45" s="12" t="n"/>
      <c r="J45" s="13">
        <f>IF(OR('Költségek'!$H45="",'Költségek'!$I45=""),"",'Költségek'!$H45*'Költségek'!$I45)</f>
        <v/>
      </c>
      <c r="K45" s="12" t="n"/>
      <c r="L45" s="13">
        <f>IF(OR('Költségek'!$K45="",'Költségek'!$J45=""),"",'Költségek'!$K45-'Költségek'!$J45)</f>
        <v/>
      </c>
      <c r="M45" s="8" t="n"/>
      <c r="N45" s="9" t="n"/>
      <c r="O45" s="13">
        <f>IF('Költségek'!$B45="","",IFERROR(VLOOKUP('Költségek'!$B45,'Összesítő'!$J$38:$K$44,2,FALSE),0))</f>
        <v/>
      </c>
    </row>
    <row r="46">
      <c r="A46" s="7">
        <f>IF(COUNTA('Költségek'!B46:I46,'Költségek'!K46:N46)=0,"",COUNTA('Költségek'!$B$2:B46))</f>
        <v/>
      </c>
      <c r="B46" s="8" t="n"/>
      <c r="C46" s="9" t="n"/>
      <c r="D46" s="9" t="n"/>
      <c r="E46" s="9" t="n"/>
      <c r="F46" s="9" t="n"/>
      <c r="G46" s="10" t="n"/>
      <c r="H46" s="11" t="n"/>
      <c r="I46" s="12" t="n"/>
      <c r="J46" s="13">
        <f>IF(OR('Költségek'!$H46="",'Költségek'!$I46=""),"",'Költségek'!$H46*'Költségek'!$I46)</f>
        <v/>
      </c>
      <c r="K46" s="12" t="n"/>
      <c r="L46" s="13">
        <f>IF(OR('Költségek'!$K46="",'Költségek'!$J46=""),"",'Költségek'!$K46-'Költségek'!$J46)</f>
        <v/>
      </c>
      <c r="M46" s="8" t="n"/>
      <c r="N46" s="9" t="n"/>
      <c r="O46" s="13">
        <f>IF('Költségek'!$B46="","",IFERROR(VLOOKUP('Költségek'!$B46,'Összesítő'!$J$38:$K$44,2,FALSE),0))</f>
        <v/>
      </c>
    </row>
    <row r="47">
      <c r="A47" s="7">
        <f>IF(COUNTA('Költségek'!B47:I47,'Költségek'!K47:N47)=0,"",COUNTA('Költségek'!$B$2:B47))</f>
        <v/>
      </c>
      <c r="B47" s="8" t="n"/>
      <c r="C47" s="9" t="n"/>
      <c r="D47" s="9" t="n"/>
      <c r="E47" s="9" t="n"/>
      <c r="F47" s="9" t="n"/>
      <c r="G47" s="10" t="n"/>
      <c r="H47" s="11" t="n"/>
      <c r="I47" s="12" t="n"/>
      <c r="J47" s="13">
        <f>IF(OR('Költségek'!$H47="",'Költségek'!$I47=""),"",'Költségek'!$H47*'Költségek'!$I47)</f>
        <v/>
      </c>
      <c r="K47" s="12" t="n"/>
      <c r="L47" s="13">
        <f>IF(OR('Költségek'!$K47="",'Költségek'!$J47=""),"",'Költségek'!$K47-'Költségek'!$J47)</f>
        <v/>
      </c>
      <c r="M47" s="8" t="n"/>
      <c r="N47" s="9" t="n"/>
      <c r="O47" s="13">
        <f>IF('Költségek'!$B47="","",IFERROR(VLOOKUP('Költségek'!$B47,'Összesítő'!$J$38:$K$44,2,FALSE),0))</f>
        <v/>
      </c>
    </row>
    <row r="48">
      <c r="A48" s="7">
        <f>IF(COUNTA('Költségek'!B48:I48,'Költségek'!K48:N48)=0,"",COUNTA('Költségek'!$B$2:B48))</f>
        <v/>
      </c>
      <c r="B48" s="8" t="n"/>
      <c r="C48" s="9" t="n"/>
      <c r="D48" s="9" t="n"/>
      <c r="E48" s="9" t="n"/>
      <c r="F48" s="9" t="n"/>
      <c r="G48" s="10" t="n"/>
      <c r="H48" s="11" t="n"/>
      <c r="I48" s="12" t="n"/>
      <c r="J48" s="13">
        <f>IF(OR('Költségek'!$H48="",'Költségek'!$I48=""),"",'Költségek'!$H48*'Költségek'!$I48)</f>
        <v/>
      </c>
      <c r="K48" s="12" t="n"/>
      <c r="L48" s="13">
        <f>IF(OR('Költségek'!$K48="",'Költségek'!$J48=""),"",'Költségek'!$K48-'Költségek'!$J48)</f>
        <v/>
      </c>
      <c r="M48" s="8" t="n"/>
      <c r="N48" s="9" t="n"/>
      <c r="O48" s="13">
        <f>IF('Költségek'!$B48="","",IFERROR(VLOOKUP('Költségek'!$B48,'Összesítő'!$J$38:$K$44,2,FALSE),0))</f>
        <v/>
      </c>
    </row>
    <row r="49">
      <c r="A49" s="7">
        <f>IF(COUNTA('Költségek'!B49:I49,'Költségek'!K49:N49)=0,"",COUNTA('Költségek'!$B$2:B49))</f>
        <v/>
      </c>
      <c r="B49" s="8" t="n"/>
      <c r="C49" s="9" t="n"/>
      <c r="D49" s="9" t="n"/>
      <c r="E49" s="9" t="n"/>
      <c r="F49" s="9" t="n"/>
      <c r="G49" s="10" t="n"/>
      <c r="H49" s="11" t="n"/>
      <c r="I49" s="12" t="n"/>
      <c r="J49" s="13">
        <f>IF(OR('Költségek'!$H49="",'Költségek'!$I49=""),"",'Költségek'!$H49*'Költségek'!$I49)</f>
        <v/>
      </c>
      <c r="K49" s="12" t="n"/>
      <c r="L49" s="13">
        <f>IF(OR('Költségek'!$K49="",'Költségek'!$J49=""),"",'Költségek'!$K49-'Költségek'!$J49)</f>
        <v/>
      </c>
      <c r="M49" s="8" t="n"/>
      <c r="N49" s="9" t="n"/>
      <c r="O49" s="13">
        <f>IF('Költségek'!$B49="","",IFERROR(VLOOKUP('Költségek'!$B49,'Összesítő'!$J$38:$K$44,2,FALSE),0))</f>
        <v/>
      </c>
    </row>
    <row r="50">
      <c r="A50" s="7">
        <f>IF(COUNTA('Költségek'!B50:I50,'Költségek'!K50:N50)=0,"",COUNTA('Költségek'!$B$2:B50))</f>
        <v/>
      </c>
      <c r="B50" s="8" t="n"/>
      <c r="C50" s="9" t="n"/>
      <c r="D50" s="9" t="n"/>
      <c r="E50" s="9" t="n"/>
      <c r="F50" s="9" t="n"/>
      <c r="G50" s="10" t="n"/>
      <c r="H50" s="11" t="n"/>
      <c r="I50" s="12" t="n"/>
      <c r="J50" s="13">
        <f>IF(OR('Költségek'!$H50="",'Költségek'!$I50=""),"",'Költségek'!$H50*'Költségek'!$I50)</f>
        <v/>
      </c>
      <c r="K50" s="12" t="n"/>
      <c r="L50" s="13">
        <f>IF(OR('Költségek'!$K50="",'Költségek'!$J50=""),"",'Költségek'!$K50-'Költségek'!$J50)</f>
        <v/>
      </c>
      <c r="M50" s="8" t="n"/>
      <c r="N50" s="9" t="n"/>
      <c r="O50" s="13">
        <f>IF('Költségek'!$B50="","",IFERROR(VLOOKUP('Költségek'!$B50,'Összesítő'!$J$38:$K$44,2,FALSE),0))</f>
        <v/>
      </c>
    </row>
    <row r="51">
      <c r="A51" s="7">
        <f>IF(COUNTA('Költségek'!B51:I51,'Költségek'!K51:N51)=0,"",COUNTA('Költségek'!$B$2:B51))</f>
        <v/>
      </c>
      <c r="B51" s="8" t="n"/>
      <c r="C51" s="9" t="n"/>
      <c r="D51" s="9" t="n"/>
      <c r="E51" s="9" t="n"/>
      <c r="F51" s="9" t="n"/>
      <c r="G51" s="10" t="n"/>
      <c r="H51" s="11" t="n"/>
      <c r="I51" s="12" t="n"/>
      <c r="J51" s="13">
        <f>IF(OR('Költségek'!$H51="",'Költségek'!$I51=""),"",'Költségek'!$H51*'Költségek'!$I51)</f>
        <v/>
      </c>
      <c r="K51" s="12" t="n"/>
      <c r="L51" s="13">
        <f>IF(OR('Költségek'!$K51="",'Költségek'!$J51=""),"",'Költségek'!$K51-'Költségek'!$J51)</f>
        <v/>
      </c>
      <c r="M51" s="8" t="n"/>
      <c r="N51" s="9" t="n"/>
      <c r="O51" s="13">
        <f>IF('Költségek'!$B51="","",IFERROR(VLOOKUP('Költségek'!$B51,'Összesítő'!$J$38:$K$44,2,FALSE),0))</f>
        <v/>
      </c>
    </row>
    <row r="52">
      <c r="A52" s="7">
        <f>IF(COUNTA('Költségek'!B52:I52,'Költségek'!K52:N52)=0,"",COUNTA('Költségek'!$B$2:B52))</f>
        <v/>
      </c>
      <c r="B52" s="8" t="n"/>
      <c r="C52" s="9" t="n"/>
      <c r="D52" s="9" t="n"/>
      <c r="E52" s="9" t="n"/>
      <c r="F52" s="9" t="n"/>
      <c r="G52" s="10" t="n"/>
      <c r="H52" s="11" t="n"/>
      <c r="I52" s="12" t="n"/>
      <c r="J52" s="13">
        <f>IF(OR('Költségek'!$H52="",'Költségek'!$I52=""),"",'Költségek'!$H52*'Költségek'!$I52)</f>
        <v/>
      </c>
      <c r="K52" s="12" t="n"/>
      <c r="L52" s="13">
        <f>IF(OR('Költségek'!$K52="",'Költségek'!$J52=""),"",'Költségek'!$K52-'Költségek'!$J52)</f>
        <v/>
      </c>
      <c r="M52" s="8" t="n"/>
      <c r="N52" s="9" t="n"/>
      <c r="O52" s="13">
        <f>IF('Költségek'!$B52="","",IFERROR(VLOOKUP('Költségek'!$B52,'Összesítő'!$J$38:$K$44,2,FALSE),0))</f>
        <v/>
      </c>
    </row>
    <row r="53">
      <c r="A53" s="7">
        <f>IF(COUNTA('Költségek'!B53:I53,'Költségek'!K53:N53)=0,"",COUNTA('Költségek'!$B$2:B53))</f>
        <v/>
      </c>
      <c r="B53" s="8" t="n"/>
      <c r="C53" s="9" t="n"/>
      <c r="D53" s="9" t="n"/>
      <c r="E53" s="9" t="n"/>
      <c r="F53" s="9" t="n"/>
      <c r="G53" s="10" t="n"/>
      <c r="H53" s="11" t="n"/>
      <c r="I53" s="12" t="n"/>
      <c r="J53" s="13">
        <f>IF(OR('Költségek'!$H53="",'Költségek'!$I53=""),"",'Költségek'!$H53*'Költségek'!$I53)</f>
        <v/>
      </c>
      <c r="K53" s="12" t="n"/>
      <c r="L53" s="13">
        <f>IF(OR('Költségek'!$K53="",'Költségek'!$J53=""),"",'Költségek'!$K53-'Költségek'!$J53)</f>
        <v/>
      </c>
      <c r="M53" s="8" t="n"/>
      <c r="N53" s="9" t="n"/>
      <c r="O53" s="13">
        <f>IF('Költségek'!$B53="","",IFERROR(VLOOKUP('Költségek'!$B53,'Összesítő'!$J$38:$K$44,2,FALSE),0))</f>
        <v/>
      </c>
    </row>
    <row r="54">
      <c r="A54" s="7">
        <f>IF(COUNTA('Költségek'!B54:I54,'Költségek'!K54:N54)=0,"",COUNTA('Költségek'!$B$2:B54))</f>
        <v/>
      </c>
      <c r="B54" s="8" t="n"/>
      <c r="C54" s="9" t="n"/>
      <c r="D54" s="9" t="n"/>
      <c r="E54" s="9" t="n"/>
      <c r="F54" s="9" t="n"/>
      <c r="G54" s="10" t="n"/>
      <c r="H54" s="11" t="n"/>
      <c r="I54" s="12" t="n"/>
      <c r="J54" s="13">
        <f>IF(OR('Költségek'!$H54="",'Költségek'!$I54=""),"",'Költségek'!$H54*'Költségek'!$I54)</f>
        <v/>
      </c>
      <c r="K54" s="12" t="n"/>
      <c r="L54" s="13">
        <f>IF(OR('Költségek'!$K54="",'Költségek'!$J54=""),"",'Költségek'!$K54-'Költségek'!$J54)</f>
        <v/>
      </c>
      <c r="M54" s="8" t="n"/>
      <c r="N54" s="9" t="n"/>
      <c r="O54" s="13">
        <f>IF('Költségek'!$B54="","",IFERROR(VLOOKUP('Költségek'!$B54,'Összesítő'!$J$38:$K$44,2,FALSE),0))</f>
        <v/>
      </c>
    </row>
    <row r="55">
      <c r="A55" s="7">
        <f>IF(COUNTA('Költségek'!B55:I55,'Költségek'!K55:N55)=0,"",COUNTA('Költségek'!$B$2:B55))</f>
        <v/>
      </c>
      <c r="B55" s="8" t="n"/>
      <c r="C55" s="9" t="n"/>
      <c r="D55" s="9" t="n"/>
      <c r="E55" s="9" t="n"/>
      <c r="F55" s="9" t="n"/>
      <c r="G55" s="10" t="n"/>
      <c r="H55" s="11" t="n"/>
      <c r="I55" s="12" t="n"/>
      <c r="J55" s="13">
        <f>IF(OR('Költségek'!$H55="",'Költségek'!$I55=""),"",'Költségek'!$H55*'Költségek'!$I55)</f>
        <v/>
      </c>
      <c r="K55" s="12" t="n"/>
      <c r="L55" s="13">
        <f>IF(OR('Költségek'!$K55="",'Költségek'!$J55=""),"",'Költségek'!$K55-'Költségek'!$J55)</f>
        <v/>
      </c>
      <c r="M55" s="8" t="n"/>
      <c r="N55" s="9" t="n"/>
      <c r="O55" s="13">
        <f>IF('Költségek'!$B55="","",IFERROR(VLOOKUP('Költségek'!$B55,'Összesítő'!$J$38:$K$44,2,FALSE),0))</f>
        <v/>
      </c>
    </row>
    <row r="56">
      <c r="A56" s="7">
        <f>IF(COUNTA('Költségek'!B56:I56,'Költségek'!K56:N56)=0,"",COUNTA('Költségek'!$B$2:B56))</f>
        <v/>
      </c>
      <c r="B56" s="8" t="n"/>
      <c r="C56" s="9" t="n"/>
      <c r="D56" s="9" t="n"/>
      <c r="E56" s="9" t="n"/>
      <c r="F56" s="9" t="n"/>
      <c r="G56" s="10" t="n"/>
      <c r="H56" s="11" t="n"/>
      <c r="I56" s="12" t="n"/>
      <c r="J56" s="13">
        <f>IF(OR('Költségek'!$H56="",'Költségek'!$I56=""),"",'Költségek'!$H56*'Költségek'!$I56)</f>
        <v/>
      </c>
      <c r="K56" s="12" t="n"/>
      <c r="L56" s="13">
        <f>IF(OR('Költségek'!$K56="",'Költségek'!$J56=""),"",'Költségek'!$K56-'Költségek'!$J56)</f>
        <v/>
      </c>
      <c r="M56" s="8" t="n"/>
      <c r="N56" s="9" t="n"/>
      <c r="O56" s="13">
        <f>IF('Költségek'!$B56="","",IFERROR(VLOOKUP('Költségek'!$B56,'Összesítő'!$J$38:$K$44,2,FALSE),0))</f>
        <v/>
      </c>
    </row>
    <row r="57">
      <c r="A57" s="7">
        <f>IF(COUNTA('Költségek'!B57:I57,'Költségek'!K57:N57)=0,"",COUNTA('Költségek'!$B$2:B57))</f>
        <v/>
      </c>
      <c r="B57" s="8" t="n"/>
      <c r="C57" s="9" t="n"/>
      <c r="D57" s="9" t="n"/>
      <c r="E57" s="9" t="n"/>
      <c r="F57" s="9" t="n"/>
      <c r="G57" s="10" t="n"/>
      <c r="H57" s="11" t="n"/>
      <c r="I57" s="12" t="n"/>
      <c r="J57" s="13">
        <f>IF(OR('Költségek'!$H57="",'Költségek'!$I57=""),"",'Költségek'!$H57*'Költségek'!$I57)</f>
        <v/>
      </c>
      <c r="K57" s="12" t="n"/>
      <c r="L57" s="13">
        <f>IF(OR('Költségek'!$K57="",'Költségek'!$J57=""),"",'Költségek'!$K57-'Költségek'!$J57)</f>
        <v/>
      </c>
      <c r="M57" s="8" t="n"/>
      <c r="N57" s="9" t="n"/>
      <c r="O57" s="13">
        <f>IF('Költségek'!$B57="","",IFERROR(VLOOKUP('Költségek'!$B57,'Összesítő'!$J$38:$K$44,2,FALSE),0))</f>
        <v/>
      </c>
    </row>
    <row r="58">
      <c r="A58" s="7">
        <f>IF(COUNTA('Költségek'!B58:I58,'Költségek'!K58:N58)=0,"",COUNTA('Költségek'!$B$2:B58))</f>
        <v/>
      </c>
      <c r="B58" s="8" t="n"/>
      <c r="C58" s="9" t="n"/>
      <c r="D58" s="9" t="n"/>
      <c r="E58" s="9" t="n"/>
      <c r="F58" s="9" t="n"/>
      <c r="G58" s="10" t="n"/>
      <c r="H58" s="11" t="n"/>
      <c r="I58" s="12" t="n"/>
      <c r="J58" s="13">
        <f>IF(OR('Költségek'!$H58="",'Költségek'!$I58=""),"",'Költségek'!$H58*'Költségek'!$I58)</f>
        <v/>
      </c>
      <c r="K58" s="12" t="n"/>
      <c r="L58" s="13">
        <f>IF(OR('Költségek'!$K58="",'Költségek'!$J58=""),"",'Költségek'!$K58-'Költségek'!$J58)</f>
        <v/>
      </c>
      <c r="M58" s="8" t="n"/>
      <c r="N58" s="9" t="n"/>
      <c r="O58" s="13">
        <f>IF('Költségek'!$B58="","",IFERROR(VLOOKUP('Költségek'!$B58,'Összesítő'!$J$38:$K$44,2,FALSE),0))</f>
        <v/>
      </c>
    </row>
    <row r="59">
      <c r="A59" s="7">
        <f>IF(COUNTA('Költségek'!B59:I59,'Költségek'!K59:N59)=0,"",COUNTA('Költségek'!$B$2:B59))</f>
        <v/>
      </c>
      <c r="B59" s="8" t="n"/>
      <c r="C59" s="9" t="n"/>
      <c r="D59" s="9" t="n"/>
      <c r="E59" s="9" t="n"/>
      <c r="F59" s="9" t="n"/>
      <c r="G59" s="10" t="n"/>
      <c r="H59" s="11" t="n"/>
      <c r="I59" s="12" t="n"/>
      <c r="J59" s="13">
        <f>IF(OR('Költségek'!$H59="",'Költségek'!$I59=""),"",'Költségek'!$H59*'Költségek'!$I59)</f>
        <v/>
      </c>
      <c r="K59" s="12" t="n"/>
      <c r="L59" s="13">
        <f>IF(OR('Költségek'!$K59="",'Költségek'!$J59=""),"",'Költségek'!$K59-'Költségek'!$J59)</f>
        <v/>
      </c>
      <c r="M59" s="8" t="n"/>
      <c r="N59" s="9" t="n"/>
      <c r="O59" s="13">
        <f>IF('Költségek'!$B59="","",IFERROR(VLOOKUP('Költségek'!$B59,'Összesítő'!$J$38:$K$44,2,FALSE),0))</f>
        <v/>
      </c>
    </row>
    <row r="60">
      <c r="A60" s="7">
        <f>IF(COUNTA('Költségek'!B60:I60,'Költségek'!K60:N60)=0,"",COUNTA('Költségek'!$B$2:B60))</f>
        <v/>
      </c>
      <c r="B60" s="8" t="n"/>
      <c r="C60" s="9" t="n"/>
      <c r="D60" s="9" t="n"/>
      <c r="E60" s="9" t="n"/>
      <c r="F60" s="9" t="n"/>
      <c r="G60" s="10" t="n"/>
      <c r="H60" s="11" t="n"/>
      <c r="I60" s="12" t="n"/>
      <c r="J60" s="13">
        <f>IF(OR('Költségek'!$H60="",'Költségek'!$I60=""),"",'Költségek'!$H60*'Költségek'!$I60)</f>
        <v/>
      </c>
      <c r="K60" s="12" t="n"/>
      <c r="L60" s="13">
        <f>IF(OR('Költségek'!$K60="",'Költségek'!$J60=""),"",'Költségek'!$K60-'Költségek'!$J60)</f>
        <v/>
      </c>
      <c r="M60" s="8" t="n"/>
      <c r="N60" s="9" t="n"/>
      <c r="O60" s="13">
        <f>IF('Költségek'!$B60="","",IFERROR(VLOOKUP('Költségek'!$B60,'Összesítő'!$J$38:$K$44,2,FALSE),0))</f>
        <v/>
      </c>
    </row>
    <row r="61">
      <c r="A61" s="7">
        <f>IF(COUNTA('Költségek'!B61:I61,'Költségek'!K61:N61)=0,"",COUNTA('Költségek'!$B$2:B61))</f>
        <v/>
      </c>
      <c r="B61" s="8" t="n"/>
      <c r="C61" s="9" t="n"/>
      <c r="D61" s="9" t="n"/>
      <c r="E61" s="9" t="n"/>
      <c r="F61" s="9" t="n"/>
      <c r="G61" s="10" t="n"/>
      <c r="H61" s="11" t="n"/>
      <c r="I61" s="12" t="n"/>
      <c r="J61" s="13">
        <f>IF(OR('Költségek'!$H61="",'Költségek'!$I61=""),"",'Költségek'!$H61*'Költségek'!$I61)</f>
        <v/>
      </c>
      <c r="K61" s="12" t="n"/>
      <c r="L61" s="13">
        <f>IF(OR('Költségek'!$K61="",'Költségek'!$J61=""),"",'Költségek'!$K61-'Költségek'!$J61)</f>
        <v/>
      </c>
      <c r="M61" s="8" t="n"/>
      <c r="N61" s="9" t="n"/>
      <c r="O61" s="13">
        <f>IF('Költségek'!$B61="","",IFERROR(VLOOKUP('Költségek'!$B61,'Összesítő'!$J$38:$K$44,2,FALSE),0))</f>
        <v/>
      </c>
    </row>
    <row r="62">
      <c r="A62" s="7">
        <f>IF(COUNTA('Költségek'!B62:I62,'Költségek'!K62:N62)=0,"",COUNTA('Költségek'!$B$2:B62))</f>
        <v/>
      </c>
      <c r="B62" s="8" t="n"/>
      <c r="C62" s="9" t="n"/>
      <c r="D62" s="9" t="n"/>
      <c r="E62" s="9" t="n"/>
      <c r="F62" s="9" t="n"/>
      <c r="G62" s="10" t="n"/>
      <c r="H62" s="11" t="n"/>
      <c r="I62" s="12" t="n"/>
      <c r="J62" s="13">
        <f>IF(OR('Költségek'!$H62="",'Költségek'!$I62=""),"",'Költségek'!$H62*'Költségek'!$I62)</f>
        <v/>
      </c>
      <c r="K62" s="12" t="n"/>
      <c r="L62" s="13">
        <f>IF(OR('Költségek'!$K62="",'Költségek'!$J62=""),"",'Költségek'!$K62-'Költségek'!$J62)</f>
        <v/>
      </c>
      <c r="M62" s="8" t="n"/>
      <c r="N62" s="9" t="n"/>
      <c r="O62" s="13">
        <f>IF('Költségek'!$B62="","",IFERROR(VLOOKUP('Költségek'!$B62,'Összesítő'!$J$38:$K$44,2,FALSE),0))</f>
        <v/>
      </c>
    </row>
    <row r="63">
      <c r="A63" s="7">
        <f>IF(COUNTA('Költségek'!B63:I63,'Költségek'!K63:N63)=0,"",COUNTA('Költségek'!$B$2:B63))</f>
        <v/>
      </c>
      <c r="B63" s="8" t="n"/>
      <c r="C63" s="9" t="n"/>
      <c r="D63" s="9" t="n"/>
      <c r="E63" s="9" t="n"/>
      <c r="F63" s="9" t="n"/>
      <c r="G63" s="10" t="n"/>
      <c r="H63" s="11" t="n"/>
      <c r="I63" s="12" t="n"/>
      <c r="J63" s="13">
        <f>IF(OR('Költségek'!$H63="",'Költségek'!$I63=""),"",'Költségek'!$H63*'Költségek'!$I63)</f>
        <v/>
      </c>
      <c r="K63" s="12" t="n"/>
      <c r="L63" s="13">
        <f>IF(OR('Költségek'!$K63="",'Költségek'!$J63=""),"",'Költségek'!$K63-'Költségek'!$J63)</f>
        <v/>
      </c>
      <c r="M63" s="8" t="n"/>
      <c r="N63" s="9" t="n"/>
      <c r="O63" s="13">
        <f>IF('Költségek'!$B63="","",IFERROR(VLOOKUP('Költségek'!$B63,'Összesítő'!$J$38:$K$44,2,FALSE),0))</f>
        <v/>
      </c>
    </row>
    <row r="64">
      <c r="A64" s="7">
        <f>IF(COUNTA('Költségek'!B64:I64,'Költségek'!K64:N64)=0,"",COUNTA('Költségek'!$B$2:B64))</f>
        <v/>
      </c>
      <c r="B64" s="8" t="n"/>
      <c r="C64" s="9" t="n"/>
      <c r="D64" s="9" t="n"/>
      <c r="E64" s="9" t="n"/>
      <c r="F64" s="9" t="n"/>
      <c r="G64" s="10" t="n"/>
      <c r="H64" s="11" t="n"/>
      <c r="I64" s="12" t="n"/>
      <c r="J64" s="13">
        <f>IF(OR('Költségek'!$H64="",'Költségek'!$I64=""),"",'Költségek'!$H64*'Költségek'!$I64)</f>
        <v/>
      </c>
      <c r="K64" s="12" t="n"/>
      <c r="L64" s="13">
        <f>IF(OR('Költségek'!$K64="",'Költségek'!$J64=""),"",'Költségek'!$K64-'Költségek'!$J64)</f>
        <v/>
      </c>
      <c r="M64" s="8" t="n"/>
      <c r="N64" s="9" t="n"/>
      <c r="O64" s="13">
        <f>IF('Költségek'!$B64="","",IFERROR(VLOOKUP('Költségek'!$B64,'Összesítő'!$J$38:$K$44,2,FALSE),0))</f>
        <v/>
      </c>
    </row>
    <row r="65">
      <c r="A65" s="7">
        <f>IF(COUNTA('Költségek'!B65:I65,'Költségek'!K65:N65)=0,"",COUNTA('Költségek'!$B$2:B65))</f>
        <v/>
      </c>
      <c r="B65" s="8" t="n"/>
      <c r="C65" s="9" t="n"/>
      <c r="D65" s="9" t="n"/>
      <c r="E65" s="9" t="n"/>
      <c r="F65" s="9" t="n"/>
      <c r="G65" s="10" t="n"/>
      <c r="H65" s="11" t="n"/>
      <c r="I65" s="12" t="n"/>
      <c r="J65" s="13">
        <f>IF(OR('Költségek'!$H65="",'Költségek'!$I65=""),"",'Költségek'!$H65*'Költségek'!$I65)</f>
        <v/>
      </c>
      <c r="K65" s="12" t="n"/>
      <c r="L65" s="13">
        <f>IF(OR('Költségek'!$K65="",'Költségek'!$J65=""),"",'Költségek'!$K65-'Költségek'!$J65)</f>
        <v/>
      </c>
      <c r="M65" s="8" t="n"/>
      <c r="N65" s="9" t="n"/>
      <c r="O65" s="13">
        <f>IF('Költségek'!$B65="","",IFERROR(VLOOKUP('Költségek'!$B65,'Összesítő'!$J$38:$K$44,2,FALSE),0))</f>
        <v/>
      </c>
    </row>
    <row r="66">
      <c r="A66" s="7">
        <f>IF(COUNTA('Költségek'!B66:I66,'Költségek'!K66:N66)=0,"",COUNTA('Költségek'!$B$2:B66))</f>
        <v/>
      </c>
      <c r="B66" s="8" t="n"/>
      <c r="C66" s="9" t="n"/>
      <c r="D66" s="9" t="n"/>
      <c r="E66" s="9" t="n"/>
      <c r="F66" s="9" t="n"/>
      <c r="G66" s="10" t="n"/>
      <c r="H66" s="11" t="n"/>
      <c r="I66" s="12" t="n"/>
      <c r="J66" s="13">
        <f>IF(OR('Költségek'!$H66="",'Költségek'!$I66=""),"",'Költségek'!$H66*'Költségek'!$I66)</f>
        <v/>
      </c>
      <c r="K66" s="12" t="n"/>
      <c r="L66" s="13">
        <f>IF(OR('Költségek'!$K66="",'Költségek'!$J66=""),"",'Költségek'!$K66-'Költségek'!$J66)</f>
        <v/>
      </c>
      <c r="M66" s="8" t="n"/>
      <c r="N66" s="9" t="n"/>
      <c r="O66" s="13">
        <f>IF('Költségek'!$B66="","",IFERROR(VLOOKUP('Költségek'!$B66,'Összesítő'!$J$38:$K$44,2,FALSE),0))</f>
        <v/>
      </c>
    </row>
    <row r="67">
      <c r="A67" s="7">
        <f>IF(COUNTA('Költségek'!B67:I67,'Költségek'!K67:N67)=0,"",COUNTA('Költségek'!$B$2:B67))</f>
        <v/>
      </c>
      <c r="B67" s="8" t="n"/>
      <c r="C67" s="9" t="n"/>
      <c r="D67" s="9" t="n"/>
      <c r="E67" s="9" t="n"/>
      <c r="F67" s="9" t="n"/>
      <c r="G67" s="10" t="n"/>
      <c r="H67" s="11" t="n"/>
      <c r="I67" s="12" t="n"/>
      <c r="J67" s="13">
        <f>IF(OR('Költségek'!$H67="",'Költségek'!$I67=""),"",'Költségek'!$H67*'Költségek'!$I67)</f>
        <v/>
      </c>
      <c r="K67" s="12" t="n"/>
      <c r="L67" s="13">
        <f>IF(OR('Költségek'!$K67="",'Költségek'!$J67=""),"",'Költségek'!$K67-'Költségek'!$J67)</f>
        <v/>
      </c>
      <c r="M67" s="8" t="n"/>
      <c r="N67" s="9" t="n"/>
      <c r="O67" s="13">
        <f>IF('Költségek'!$B67="","",IFERROR(VLOOKUP('Költségek'!$B67,'Összesítő'!$J$38:$K$44,2,FALSE),0))</f>
        <v/>
      </c>
    </row>
    <row r="68">
      <c r="A68" s="7">
        <f>IF(COUNTA('Költségek'!B68:I68,'Költségek'!K68:N68)=0,"",COUNTA('Költségek'!$B$2:B68))</f>
        <v/>
      </c>
      <c r="B68" s="8" t="n"/>
      <c r="C68" s="9" t="n"/>
      <c r="D68" s="9" t="n"/>
      <c r="E68" s="9" t="n"/>
      <c r="F68" s="9" t="n"/>
      <c r="G68" s="10" t="n"/>
      <c r="H68" s="11" t="n"/>
      <c r="I68" s="12" t="n"/>
      <c r="J68" s="13">
        <f>IF(OR('Költségek'!$H68="",'Költségek'!$I68=""),"",'Költségek'!$H68*'Költségek'!$I68)</f>
        <v/>
      </c>
      <c r="K68" s="12" t="n"/>
      <c r="L68" s="13">
        <f>IF(OR('Költségek'!$K68="",'Költségek'!$J68=""),"",'Költségek'!$K68-'Költségek'!$J68)</f>
        <v/>
      </c>
      <c r="M68" s="8" t="n"/>
      <c r="N68" s="9" t="n"/>
      <c r="O68" s="13">
        <f>IF('Költségek'!$B68="","",IFERROR(VLOOKUP('Költségek'!$B68,'Összesítő'!$J$38:$K$44,2,FALSE),0))</f>
        <v/>
      </c>
    </row>
    <row r="69">
      <c r="A69" s="7">
        <f>IF(COUNTA('Költségek'!B69:I69,'Költségek'!K69:N69)=0,"",COUNTA('Költségek'!$B$2:B69))</f>
        <v/>
      </c>
      <c r="B69" s="8" t="n"/>
      <c r="C69" s="9" t="n"/>
      <c r="D69" s="9" t="n"/>
      <c r="E69" s="9" t="n"/>
      <c r="F69" s="9" t="n"/>
      <c r="G69" s="10" t="n"/>
      <c r="H69" s="11" t="n"/>
      <c r="I69" s="12" t="n"/>
      <c r="J69" s="13">
        <f>IF(OR('Költségek'!$H69="",'Költségek'!$I69=""),"",'Költségek'!$H69*'Költségek'!$I69)</f>
        <v/>
      </c>
      <c r="K69" s="12" t="n"/>
      <c r="L69" s="13">
        <f>IF(OR('Költségek'!$K69="",'Költségek'!$J69=""),"",'Költségek'!$K69-'Költségek'!$J69)</f>
        <v/>
      </c>
      <c r="M69" s="8" t="n"/>
      <c r="N69" s="9" t="n"/>
      <c r="O69" s="13">
        <f>IF('Költségek'!$B69="","",IFERROR(VLOOKUP('Költségek'!$B69,'Összesítő'!$J$38:$K$44,2,FALSE),0))</f>
        <v/>
      </c>
    </row>
    <row r="70">
      <c r="A70" s="7">
        <f>IF(COUNTA('Költségek'!B70:I70,'Költségek'!K70:N70)=0,"",COUNTA('Költségek'!$B$2:B70))</f>
        <v/>
      </c>
      <c r="B70" s="8" t="n"/>
      <c r="C70" s="9" t="n"/>
      <c r="D70" s="9" t="n"/>
      <c r="E70" s="9" t="n"/>
      <c r="F70" s="9" t="n"/>
      <c r="G70" s="10" t="n"/>
      <c r="H70" s="11" t="n"/>
      <c r="I70" s="12" t="n"/>
      <c r="J70" s="13">
        <f>IF(OR('Költségek'!$H70="",'Költségek'!$I70=""),"",'Költségek'!$H70*'Költségek'!$I70)</f>
        <v/>
      </c>
      <c r="K70" s="12" t="n"/>
      <c r="L70" s="13">
        <f>IF(OR('Költségek'!$K70="",'Költségek'!$J70=""),"",'Költségek'!$K70-'Költségek'!$J70)</f>
        <v/>
      </c>
      <c r="M70" s="8" t="n"/>
      <c r="N70" s="9" t="n"/>
      <c r="O70" s="13">
        <f>IF('Költségek'!$B70="","",IFERROR(VLOOKUP('Költségek'!$B70,'Összesítő'!$J$38:$K$44,2,FALSE),0))</f>
        <v/>
      </c>
    </row>
    <row r="71">
      <c r="A71" s="7">
        <f>IF(COUNTA('Költségek'!B71:I71,'Költségek'!K71:N71)=0,"",COUNTA('Költségek'!$B$2:B71))</f>
        <v/>
      </c>
      <c r="B71" s="8" t="n"/>
      <c r="C71" s="9" t="n"/>
      <c r="D71" s="9" t="n"/>
      <c r="E71" s="9" t="n"/>
      <c r="F71" s="9" t="n"/>
      <c r="G71" s="10" t="n"/>
      <c r="H71" s="11" t="n"/>
      <c r="I71" s="12" t="n"/>
      <c r="J71" s="13">
        <f>IF(OR('Költségek'!$H71="",'Költségek'!$I71=""),"",'Költségek'!$H71*'Költségek'!$I71)</f>
        <v/>
      </c>
      <c r="K71" s="12" t="n"/>
      <c r="L71" s="13">
        <f>IF(OR('Költségek'!$K71="",'Költségek'!$J71=""),"",'Költségek'!$K71-'Költségek'!$J71)</f>
        <v/>
      </c>
      <c r="M71" s="8" t="n"/>
      <c r="N71" s="9" t="n"/>
      <c r="O71" s="13">
        <f>IF('Költségek'!$B71="","",IFERROR(VLOOKUP('Költségek'!$B71,'Összesítő'!$J$38:$K$44,2,FALSE),0))</f>
        <v/>
      </c>
    </row>
    <row r="72">
      <c r="A72" s="7">
        <f>IF(COUNTA('Költségek'!B72:I72,'Költségek'!K72:N72)=0,"",COUNTA('Költségek'!$B$2:B72))</f>
        <v/>
      </c>
      <c r="B72" s="8" t="n"/>
      <c r="C72" s="9" t="n"/>
      <c r="D72" s="9" t="n"/>
      <c r="E72" s="9" t="n"/>
      <c r="F72" s="9" t="n"/>
      <c r="G72" s="10" t="n"/>
      <c r="H72" s="11" t="n"/>
      <c r="I72" s="12" t="n"/>
      <c r="J72" s="13">
        <f>IF(OR('Költségek'!$H72="",'Költségek'!$I72=""),"",'Költségek'!$H72*'Költségek'!$I72)</f>
        <v/>
      </c>
      <c r="K72" s="12" t="n"/>
      <c r="L72" s="13">
        <f>IF(OR('Költségek'!$K72="",'Költségek'!$J72=""),"",'Költségek'!$K72-'Költségek'!$J72)</f>
        <v/>
      </c>
      <c r="M72" s="8" t="n"/>
      <c r="N72" s="9" t="n"/>
      <c r="O72" s="13">
        <f>IF('Költségek'!$B72="","",IFERROR(VLOOKUP('Költségek'!$B72,'Összesítő'!$J$38:$K$44,2,FALSE),0))</f>
        <v/>
      </c>
    </row>
    <row r="73">
      <c r="A73" s="7">
        <f>IF(COUNTA('Költségek'!B73:I73,'Költségek'!K73:N73)=0,"",COUNTA('Költségek'!$B$2:B73))</f>
        <v/>
      </c>
      <c r="B73" s="8" t="n"/>
      <c r="C73" s="9" t="n"/>
      <c r="D73" s="9" t="n"/>
      <c r="E73" s="9" t="n"/>
      <c r="F73" s="9" t="n"/>
      <c r="G73" s="10" t="n"/>
      <c r="H73" s="11" t="n"/>
      <c r="I73" s="12" t="n"/>
      <c r="J73" s="13">
        <f>IF(OR('Költségek'!$H73="",'Költségek'!$I73=""),"",'Költségek'!$H73*'Költségek'!$I73)</f>
        <v/>
      </c>
      <c r="K73" s="12" t="n"/>
      <c r="L73" s="13">
        <f>IF(OR('Költségek'!$K73="",'Költségek'!$J73=""),"",'Költségek'!$K73-'Költségek'!$J73)</f>
        <v/>
      </c>
      <c r="M73" s="8" t="n"/>
      <c r="N73" s="9" t="n"/>
      <c r="O73" s="13">
        <f>IF('Költségek'!$B73="","",IFERROR(VLOOKUP('Költségek'!$B73,'Összesítő'!$J$38:$K$44,2,FALSE),0))</f>
        <v/>
      </c>
    </row>
    <row r="74">
      <c r="A74" s="7">
        <f>IF(COUNTA('Költségek'!B74:I74,'Költségek'!K74:N74)=0,"",COUNTA('Költségek'!$B$2:B74))</f>
        <v/>
      </c>
      <c r="B74" s="8" t="n"/>
      <c r="C74" s="9" t="n"/>
      <c r="D74" s="9" t="n"/>
      <c r="E74" s="9" t="n"/>
      <c r="F74" s="9" t="n"/>
      <c r="G74" s="10" t="n"/>
      <c r="H74" s="11" t="n"/>
      <c r="I74" s="12" t="n"/>
      <c r="J74" s="13">
        <f>IF(OR('Költségek'!$H74="",'Költségek'!$I74=""),"",'Költségek'!$H74*'Költségek'!$I74)</f>
        <v/>
      </c>
      <c r="K74" s="12" t="n"/>
      <c r="L74" s="13">
        <f>IF(OR('Költségek'!$K74="",'Költségek'!$J74=""),"",'Költségek'!$K74-'Költségek'!$J74)</f>
        <v/>
      </c>
      <c r="M74" s="8" t="n"/>
      <c r="N74" s="9" t="n"/>
      <c r="O74" s="13">
        <f>IF('Költségek'!$B74="","",IFERROR(VLOOKUP('Költségek'!$B74,'Összesítő'!$J$38:$K$44,2,FALSE),0))</f>
        <v/>
      </c>
    </row>
    <row r="75">
      <c r="A75" s="7">
        <f>IF(COUNTA('Költségek'!B75:I75,'Költségek'!K75:N75)=0,"",COUNTA('Költségek'!$B$2:B75))</f>
        <v/>
      </c>
      <c r="B75" s="8" t="n"/>
      <c r="C75" s="9" t="n"/>
      <c r="D75" s="9" t="n"/>
      <c r="E75" s="9" t="n"/>
      <c r="F75" s="9" t="n"/>
      <c r="G75" s="10" t="n"/>
      <c r="H75" s="11" t="n"/>
      <c r="I75" s="12" t="n"/>
      <c r="J75" s="13">
        <f>IF(OR('Költségek'!$H75="",'Költségek'!$I75=""),"",'Költségek'!$H75*'Költségek'!$I75)</f>
        <v/>
      </c>
      <c r="K75" s="12" t="n"/>
      <c r="L75" s="13">
        <f>IF(OR('Költségek'!$K75="",'Költségek'!$J75=""),"",'Költségek'!$K75-'Költségek'!$J75)</f>
        <v/>
      </c>
      <c r="M75" s="8" t="n"/>
      <c r="N75" s="9" t="n"/>
      <c r="O75" s="13">
        <f>IF('Költségek'!$B75="","",IFERROR(VLOOKUP('Költségek'!$B75,'Összesítő'!$J$38:$K$44,2,FALSE),0))</f>
        <v/>
      </c>
    </row>
    <row r="76">
      <c r="A76" s="7">
        <f>IF(COUNTA('Költségek'!B76:I76,'Költségek'!K76:N76)=0,"",COUNTA('Költségek'!$B$2:B76))</f>
        <v/>
      </c>
      <c r="B76" s="8" t="n"/>
      <c r="C76" s="9" t="n"/>
      <c r="D76" s="9" t="n"/>
      <c r="E76" s="9" t="n"/>
      <c r="F76" s="9" t="n"/>
      <c r="G76" s="10" t="n"/>
      <c r="H76" s="11" t="n"/>
      <c r="I76" s="12" t="n"/>
      <c r="J76" s="13">
        <f>IF(OR('Költségek'!$H76="",'Költségek'!$I76=""),"",'Költségek'!$H76*'Költségek'!$I76)</f>
        <v/>
      </c>
      <c r="K76" s="12" t="n"/>
      <c r="L76" s="13">
        <f>IF(OR('Költségek'!$K76="",'Költségek'!$J76=""),"",'Költségek'!$K76-'Költségek'!$J76)</f>
        <v/>
      </c>
      <c r="M76" s="8" t="n"/>
      <c r="N76" s="9" t="n"/>
      <c r="O76" s="13">
        <f>IF('Költségek'!$B76="","",IFERROR(VLOOKUP('Költségek'!$B76,'Összesítő'!$J$38:$K$44,2,FALSE),0))</f>
        <v/>
      </c>
    </row>
    <row r="77">
      <c r="A77" s="7">
        <f>IF(COUNTA('Költségek'!B77:I77,'Költségek'!K77:N77)=0,"",COUNTA('Költségek'!$B$2:B77))</f>
        <v/>
      </c>
      <c r="B77" s="8" t="n"/>
      <c r="C77" s="9" t="n"/>
      <c r="D77" s="9" t="n"/>
      <c r="E77" s="9" t="n"/>
      <c r="F77" s="9" t="n"/>
      <c r="G77" s="10" t="n"/>
      <c r="H77" s="11" t="n"/>
      <c r="I77" s="12" t="n"/>
      <c r="J77" s="13">
        <f>IF(OR('Költségek'!$H77="",'Költségek'!$I77=""),"",'Költségek'!$H77*'Költségek'!$I77)</f>
        <v/>
      </c>
      <c r="K77" s="12" t="n"/>
      <c r="L77" s="13">
        <f>IF(OR('Költségek'!$K77="",'Költségek'!$J77=""),"",'Költségek'!$K77-'Költségek'!$J77)</f>
        <v/>
      </c>
      <c r="M77" s="8" t="n"/>
      <c r="N77" s="9" t="n"/>
      <c r="O77" s="13">
        <f>IF('Költségek'!$B77="","",IFERROR(VLOOKUP('Költségek'!$B77,'Összesítő'!$J$38:$K$44,2,FALSE),0))</f>
        <v/>
      </c>
    </row>
    <row r="78">
      <c r="A78" s="7">
        <f>IF(COUNTA('Költségek'!B78:I78,'Költségek'!K78:N78)=0,"",COUNTA('Költségek'!$B$2:B78))</f>
        <v/>
      </c>
      <c r="B78" s="8" t="n"/>
      <c r="C78" s="9" t="n"/>
      <c r="D78" s="9" t="n"/>
      <c r="E78" s="9" t="n"/>
      <c r="F78" s="9" t="n"/>
      <c r="G78" s="10" t="n"/>
      <c r="H78" s="11" t="n"/>
      <c r="I78" s="12" t="n"/>
      <c r="J78" s="13">
        <f>IF(OR('Költségek'!$H78="",'Költségek'!$I78=""),"",'Költségek'!$H78*'Költségek'!$I78)</f>
        <v/>
      </c>
      <c r="K78" s="12" t="n"/>
      <c r="L78" s="13">
        <f>IF(OR('Költségek'!$K78="",'Költségek'!$J78=""),"",'Költségek'!$K78-'Költségek'!$J78)</f>
        <v/>
      </c>
      <c r="M78" s="8" t="n"/>
      <c r="N78" s="9" t="n"/>
      <c r="O78" s="13">
        <f>IF('Költségek'!$B78="","",IFERROR(VLOOKUP('Költségek'!$B78,'Összesítő'!$J$38:$K$44,2,FALSE),0))</f>
        <v/>
      </c>
    </row>
    <row r="79">
      <c r="A79" s="7">
        <f>IF(COUNTA('Költségek'!B79:I79,'Költségek'!K79:N79)=0,"",COUNTA('Költségek'!$B$2:B79))</f>
        <v/>
      </c>
      <c r="B79" s="8" t="n"/>
      <c r="C79" s="9" t="n"/>
      <c r="D79" s="9" t="n"/>
      <c r="E79" s="9" t="n"/>
      <c r="F79" s="9" t="n"/>
      <c r="G79" s="10" t="n"/>
      <c r="H79" s="11" t="n"/>
      <c r="I79" s="12" t="n"/>
      <c r="J79" s="13">
        <f>IF(OR('Költségek'!$H79="",'Költségek'!$I79=""),"",'Költségek'!$H79*'Költségek'!$I79)</f>
        <v/>
      </c>
      <c r="K79" s="12" t="n"/>
      <c r="L79" s="13">
        <f>IF(OR('Költségek'!$K79="",'Költségek'!$J79=""),"",'Költségek'!$K79-'Költségek'!$J79)</f>
        <v/>
      </c>
      <c r="M79" s="8" t="n"/>
      <c r="N79" s="9" t="n"/>
      <c r="O79" s="13">
        <f>IF('Költségek'!$B79="","",IFERROR(VLOOKUP('Költségek'!$B79,'Összesítő'!$J$38:$K$44,2,FALSE),0))</f>
        <v/>
      </c>
    </row>
    <row r="80">
      <c r="A80" s="7">
        <f>IF(COUNTA('Költségek'!B80:I80,'Költségek'!K80:N80)=0,"",COUNTA('Költségek'!$B$2:B80))</f>
        <v/>
      </c>
      <c r="B80" s="8" t="n"/>
      <c r="C80" s="9" t="n"/>
      <c r="D80" s="9" t="n"/>
      <c r="E80" s="9" t="n"/>
      <c r="F80" s="9" t="n"/>
      <c r="G80" s="10" t="n"/>
      <c r="H80" s="11" t="n"/>
      <c r="I80" s="12" t="n"/>
      <c r="J80" s="13">
        <f>IF(OR('Költségek'!$H80="",'Költségek'!$I80=""),"",'Költségek'!$H80*'Költségek'!$I80)</f>
        <v/>
      </c>
      <c r="K80" s="12" t="n"/>
      <c r="L80" s="13">
        <f>IF(OR('Költségek'!$K80="",'Költségek'!$J80=""),"",'Költségek'!$K80-'Költségek'!$J80)</f>
        <v/>
      </c>
      <c r="M80" s="8" t="n"/>
      <c r="N80" s="9" t="n"/>
      <c r="O80" s="13">
        <f>IF('Költségek'!$B80="","",IFERROR(VLOOKUP('Költségek'!$B80,'Összesítő'!$J$38:$K$44,2,FALSE),0))</f>
        <v/>
      </c>
    </row>
    <row r="81">
      <c r="A81" s="7">
        <f>IF(COUNTA('Költségek'!B81:I81,'Költségek'!K81:N81)=0,"",COUNTA('Költségek'!$B$2:B81))</f>
        <v/>
      </c>
      <c r="B81" s="8" t="n"/>
      <c r="C81" s="9" t="n"/>
      <c r="D81" s="9" t="n"/>
      <c r="E81" s="9" t="n"/>
      <c r="F81" s="9" t="n"/>
      <c r="G81" s="10" t="n"/>
      <c r="H81" s="11" t="n"/>
      <c r="I81" s="12" t="n"/>
      <c r="J81" s="13">
        <f>IF(OR('Költségek'!$H81="",'Költségek'!$I81=""),"",'Költségek'!$H81*'Költségek'!$I81)</f>
        <v/>
      </c>
      <c r="K81" s="12" t="n"/>
      <c r="L81" s="13">
        <f>IF(OR('Költségek'!$K81="",'Költségek'!$J81=""),"",'Költségek'!$K81-'Költségek'!$J81)</f>
        <v/>
      </c>
      <c r="M81" s="8" t="n"/>
      <c r="N81" s="9" t="n"/>
      <c r="O81" s="13">
        <f>IF('Költségek'!$B81="","",IFERROR(VLOOKUP('Költségek'!$B81,'Összesítő'!$J$38:$K$44,2,FALSE),0))</f>
        <v/>
      </c>
    </row>
    <row r="82">
      <c r="A82" s="7">
        <f>IF(COUNTA('Költségek'!B82:I82,'Költségek'!K82:N82)=0,"",COUNTA('Költségek'!$B$2:B82))</f>
        <v/>
      </c>
      <c r="B82" s="8" t="n"/>
      <c r="C82" s="9" t="n"/>
      <c r="D82" s="9" t="n"/>
      <c r="E82" s="9" t="n"/>
      <c r="F82" s="9" t="n"/>
      <c r="G82" s="10" t="n"/>
      <c r="H82" s="11" t="n"/>
      <c r="I82" s="12" t="n"/>
      <c r="J82" s="13">
        <f>IF(OR('Költségek'!$H82="",'Költségek'!$I82=""),"",'Költségek'!$H82*'Költségek'!$I82)</f>
        <v/>
      </c>
      <c r="K82" s="12" t="n"/>
      <c r="L82" s="13">
        <f>IF(OR('Költségek'!$K82="",'Költségek'!$J82=""),"",'Költségek'!$K82-'Költségek'!$J82)</f>
        <v/>
      </c>
      <c r="M82" s="8" t="n"/>
      <c r="N82" s="9" t="n"/>
      <c r="O82" s="13">
        <f>IF('Költségek'!$B82="","",IFERROR(VLOOKUP('Költségek'!$B82,'Összesítő'!$J$38:$K$44,2,FALSE),0))</f>
        <v/>
      </c>
    </row>
    <row r="83">
      <c r="A83" s="7">
        <f>IF(COUNTA('Költségek'!B83:I83,'Költségek'!K83:N83)=0,"",COUNTA('Költségek'!$B$2:B83))</f>
        <v/>
      </c>
      <c r="B83" s="8" t="n"/>
      <c r="C83" s="9" t="n"/>
      <c r="D83" s="9" t="n"/>
      <c r="E83" s="9" t="n"/>
      <c r="F83" s="9" t="n"/>
      <c r="G83" s="10" t="n"/>
      <c r="H83" s="11" t="n"/>
      <c r="I83" s="12" t="n"/>
      <c r="J83" s="13">
        <f>IF(OR('Költségek'!$H83="",'Költségek'!$I83=""),"",'Költségek'!$H83*'Költségek'!$I83)</f>
        <v/>
      </c>
      <c r="K83" s="12" t="n"/>
      <c r="L83" s="13">
        <f>IF(OR('Költségek'!$K83="",'Költségek'!$J83=""),"",'Költségek'!$K83-'Költségek'!$J83)</f>
        <v/>
      </c>
      <c r="M83" s="8" t="n"/>
      <c r="N83" s="9" t="n"/>
      <c r="O83" s="13">
        <f>IF('Költségek'!$B83="","",IFERROR(VLOOKUP('Költségek'!$B83,'Összesítő'!$J$38:$K$44,2,FALSE),0))</f>
        <v/>
      </c>
    </row>
    <row r="84">
      <c r="A84" s="7">
        <f>IF(COUNTA('Költségek'!B84:I84,'Költségek'!K84:N84)=0,"",COUNTA('Költségek'!$B$2:B84))</f>
        <v/>
      </c>
      <c r="B84" s="8" t="n"/>
      <c r="C84" s="9" t="n"/>
      <c r="D84" s="9" t="n"/>
      <c r="E84" s="9" t="n"/>
      <c r="F84" s="9" t="n"/>
      <c r="G84" s="10" t="n"/>
      <c r="H84" s="11" t="n"/>
      <c r="I84" s="12" t="n"/>
      <c r="J84" s="13">
        <f>IF(OR('Költségek'!$H84="",'Költségek'!$I84=""),"",'Költségek'!$H84*'Költségek'!$I84)</f>
        <v/>
      </c>
      <c r="K84" s="12" t="n"/>
      <c r="L84" s="13">
        <f>IF(OR('Költségek'!$K84="",'Költségek'!$J84=""),"",'Költségek'!$K84-'Költségek'!$J84)</f>
        <v/>
      </c>
      <c r="M84" s="8" t="n"/>
      <c r="N84" s="9" t="n"/>
      <c r="O84" s="13">
        <f>IF('Költségek'!$B84="","",IFERROR(VLOOKUP('Költségek'!$B84,'Összesítő'!$J$38:$K$44,2,FALSE),0))</f>
        <v/>
      </c>
    </row>
    <row r="85">
      <c r="A85" s="7">
        <f>IF(COUNTA('Költségek'!B85:I85,'Költségek'!K85:N85)=0,"",COUNTA('Költségek'!$B$2:B85))</f>
        <v/>
      </c>
      <c r="B85" s="8" t="n"/>
      <c r="C85" s="9" t="n"/>
      <c r="D85" s="9" t="n"/>
      <c r="E85" s="9" t="n"/>
      <c r="F85" s="9" t="n"/>
      <c r="G85" s="10" t="n"/>
      <c r="H85" s="11" t="n"/>
      <c r="I85" s="12" t="n"/>
      <c r="J85" s="13">
        <f>IF(OR('Költségek'!$H85="",'Költségek'!$I85=""),"",'Költségek'!$H85*'Költségek'!$I85)</f>
        <v/>
      </c>
      <c r="K85" s="12" t="n"/>
      <c r="L85" s="13">
        <f>IF(OR('Költségek'!$K85="",'Költségek'!$J85=""),"",'Költségek'!$K85-'Költségek'!$J85)</f>
        <v/>
      </c>
      <c r="M85" s="8" t="n"/>
      <c r="N85" s="9" t="n"/>
      <c r="O85" s="13">
        <f>IF('Költségek'!$B85="","",IFERROR(VLOOKUP('Költségek'!$B85,'Összesítő'!$J$38:$K$44,2,FALSE),0))</f>
        <v/>
      </c>
    </row>
    <row r="86">
      <c r="A86" s="7">
        <f>IF(COUNTA('Költségek'!B86:I86,'Költségek'!K86:N86)=0,"",COUNTA('Költségek'!$B$2:B86))</f>
        <v/>
      </c>
      <c r="B86" s="8" t="n"/>
      <c r="C86" s="9" t="n"/>
      <c r="D86" s="9" t="n"/>
      <c r="E86" s="9" t="n"/>
      <c r="F86" s="9" t="n"/>
      <c r="G86" s="10" t="n"/>
      <c r="H86" s="11" t="n"/>
      <c r="I86" s="12" t="n"/>
      <c r="J86" s="13">
        <f>IF(OR('Költségek'!$H86="",'Költségek'!$I86=""),"",'Költségek'!$H86*'Költségek'!$I86)</f>
        <v/>
      </c>
      <c r="K86" s="12" t="n"/>
      <c r="L86" s="13">
        <f>IF(OR('Költségek'!$K86="",'Költségek'!$J86=""),"",'Költségek'!$K86-'Költségek'!$J86)</f>
        <v/>
      </c>
      <c r="M86" s="8" t="n"/>
      <c r="N86" s="9" t="n"/>
      <c r="O86" s="13">
        <f>IF('Költségek'!$B86="","",IFERROR(VLOOKUP('Költségek'!$B86,'Összesítő'!$J$38:$K$44,2,FALSE),0))</f>
        <v/>
      </c>
    </row>
    <row r="87">
      <c r="A87" s="7">
        <f>IF(COUNTA('Költségek'!B87:I87,'Költségek'!K87:N87)=0,"",COUNTA('Költségek'!$B$2:B87))</f>
        <v/>
      </c>
      <c r="B87" s="8" t="n"/>
      <c r="C87" s="9" t="n"/>
      <c r="D87" s="9" t="n"/>
      <c r="E87" s="9" t="n"/>
      <c r="F87" s="9" t="n"/>
      <c r="G87" s="10" t="n"/>
      <c r="H87" s="11" t="n"/>
      <c r="I87" s="12" t="n"/>
      <c r="J87" s="13">
        <f>IF(OR('Költségek'!$H87="",'Költségek'!$I87=""),"",'Költségek'!$H87*'Költségek'!$I87)</f>
        <v/>
      </c>
      <c r="K87" s="12" t="n"/>
      <c r="L87" s="13">
        <f>IF(OR('Költségek'!$K87="",'Költségek'!$J87=""),"",'Költségek'!$K87-'Költségek'!$J87)</f>
        <v/>
      </c>
      <c r="M87" s="8" t="n"/>
      <c r="N87" s="9" t="n"/>
      <c r="O87" s="13">
        <f>IF('Költségek'!$B87="","",IFERROR(VLOOKUP('Költségek'!$B87,'Összesítő'!$J$38:$K$44,2,FALSE),0))</f>
        <v/>
      </c>
    </row>
    <row r="88">
      <c r="A88" s="7">
        <f>IF(COUNTA('Költségek'!B88:I88,'Költségek'!K88:N88)=0,"",COUNTA('Költségek'!$B$2:B88))</f>
        <v/>
      </c>
      <c r="B88" s="8" t="n"/>
      <c r="C88" s="9" t="n"/>
      <c r="D88" s="9" t="n"/>
      <c r="E88" s="9" t="n"/>
      <c r="F88" s="9" t="n"/>
      <c r="G88" s="10" t="n"/>
      <c r="H88" s="11" t="n"/>
      <c r="I88" s="12" t="n"/>
      <c r="J88" s="13">
        <f>IF(OR('Költségek'!$H88="",'Költségek'!$I88=""),"",'Költségek'!$H88*'Költségek'!$I88)</f>
        <v/>
      </c>
      <c r="K88" s="12" t="n"/>
      <c r="L88" s="13">
        <f>IF(OR('Költségek'!$K88="",'Költségek'!$J88=""),"",'Költségek'!$K88-'Költségek'!$J88)</f>
        <v/>
      </c>
      <c r="M88" s="8" t="n"/>
      <c r="N88" s="9" t="n"/>
      <c r="O88" s="13">
        <f>IF('Költségek'!$B88="","",IFERROR(VLOOKUP('Költségek'!$B88,'Összesítő'!$J$38:$K$44,2,FALSE),0))</f>
        <v/>
      </c>
    </row>
    <row r="89">
      <c r="A89" s="7">
        <f>IF(COUNTA('Költségek'!B89:I89,'Költségek'!K89:N89)=0,"",COUNTA('Költségek'!$B$2:B89))</f>
        <v/>
      </c>
      <c r="B89" s="8" t="n"/>
      <c r="C89" s="9" t="n"/>
      <c r="D89" s="9" t="n"/>
      <c r="E89" s="9" t="n"/>
      <c r="F89" s="9" t="n"/>
      <c r="G89" s="10" t="n"/>
      <c r="H89" s="11" t="n"/>
      <c r="I89" s="12" t="n"/>
      <c r="J89" s="13">
        <f>IF(OR('Költségek'!$H89="",'Költségek'!$I89=""),"",'Költségek'!$H89*'Költségek'!$I89)</f>
        <v/>
      </c>
      <c r="K89" s="12" t="n"/>
      <c r="L89" s="13">
        <f>IF(OR('Költségek'!$K89="",'Költségek'!$J89=""),"",'Költségek'!$K89-'Költségek'!$J89)</f>
        <v/>
      </c>
      <c r="M89" s="8" t="n"/>
      <c r="N89" s="9" t="n"/>
      <c r="O89" s="13">
        <f>IF('Költségek'!$B89="","",IFERROR(VLOOKUP('Költségek'!$B89,'Összesítő'!$J$38:$K$44,2,FALSE),0))</f>
        <v/>
      </c>
    </row>
    <row r="90">
      <c r="A90" s="7">
        <f>IF(COUNTA('Költségek'!B90:I90,'Költségek'!K90:N90)=0,"",COUNTA('Költségek'!$B$2:B90))</f>
        <v/>
      </c>
      <c r="B90" s="8" t="n"/>
      <c r="C90" s="9" t="n"/>
      <c r="D90" s="9" t="n"/>
      <c r="E90" s="9" t="n"/>
      <c r="F90" s="9" t="n"/>
      <c r="G90" s="10" t="n"/>
      <c r="H90" s="11" t="n"/>
      <c r="I90" s="12" t="n"/>
      <c r="J90" s="13">
        <f>IF(OR('Költségek'!$H90="",'Költségek'!$I90=""),"",'Költségek'!$H90*'Költségek'!$I90)</f>
        <v/>
      </c>
      <c r="K90" s="12" t="n"/>
      <c r="L90" s="13">
        <f>IF(OR('Költségek'!$K90="",'Költségek'!$J90=""),"",'Költségek'!$K90-'Költségek'!$J90)</f>
        <v/>
      </c>
      <c r="M90" s="8" t="n"/>
      <c r="N90" s="9" t="n"/>
      <c r="O90" s="13">
        <f>IF('Költségek'!$B90="","",IFERROR(VLOOKUP('Költségek'!$B90,'Összesítő'!$J$38:$K$44,2,FALSE),0))</f>
        <v/>
      </c>
    </row>
    <row r="91">
      <c r="A91" s="7">
        <f>IF(COUNTA('Költségek'!B91:I91,'Költségek'!K91:N91)=0,"",COUNTA('Költségek'!$B$2:B91))</f>
        <v/>
      </c>
      <c r="B91" s="8" t="n"/>
      <c r="C91" s="9" t="n"/>
      <c r="D91" s="9" t="n"/>
      <c r="E91" s="9" t="n"/>
      <c r="F91" s="9" t="n"/>
      <c r="G91" s="10" t="n"/>
      <c r="H91" s="11" t="n"/>
      <c r="I91" s="12" t="n"/>
      <c r="J91" s="13">
        <f>IF(OR('Költségek'!$H91="",'Költségek'!$I91=""),"",'Költségek'!$H91*'Költségek'!$I91)</f>
        <v/>
      </c>
      <c r="K91" s="12" t="n"/>
      <c r="L91" s="13">
        <f>IF(OR('Költségek'!$K91="",'Költségek'!$J91=""),"",'Költségek'!$K91-'Költségek'!$J91)</f>
        <v/>
      </c>
      <c r="M91" s="8" t="n"/>
      <c r="N91" s="9" t="n"/>
      <c r="O91" s="13">
        <f>IF('Költségek'!$B91="","",IFERROR(VLOOKUP('Költségek'!$B91,'Összesítő'!$J$38:$K$44,2,FALSE),0))</f>
        <v/>
      </c>
    </row>
    <row r="92">
      <c r="A92" s="7">
        <f>IF(COUNTA('Költségek'!B92:I92,'Költségek'!K92:N92)=0,"",COUNTA('Költségek'!$B$2:B92))</f>
        <v/>
      </c>
      <c r="B92" s="8" t="n"/>
      <c r="C92" s="9" t="n"/>
      <c r="D92" s="9" t="n"/>
      <c r="E92" s="9" t="n"/>
      <c r="F92" s="9" t="n"/>
      <c r="G92" s="10" t="n"/>
      <c r="H92" s="11" t="n"/>
      <c r="I92" s="12" t="n"/>
      <c r="J92" s="13">
        <f>IF(OR('Költségek'!$H92="",'Költségek'!$I92=""),"",'Költségek'!$H92*'Költségek'!$I92)</f>
        <v/>
      </c>
      <c r="K92" s="12" t="n"/>
      <c r="L92" s="13">
        <f>IF(OR('Költségek'!$K92="",'Költségek'!$J92=""),"",'Költségek'!$K92-'Költségek'!$J92)</f>
        <v/>
      </c>
      <c r="M92" s="8" t="n"/>
      <c r="N92" s="9" t="n"/>
      <c r="O92" s="13">
        <f>IF('Költségek'!$B92="","",IFERROR(VLOOKUP('Költségek'!$B92,'Összesítő'!$J$38:$K$44,2,FALSE),0))</f>
        <v/>
      </c>
    </row>
    <row r="93">
      <c r="A93" s="7">
        <f>IF(COUNTA('Költségek'!B93:I93,'Költségek'!K93:N93)=0,"",COUNTA('Költségek'!$B$2:B93))</f>
        <v/>
      </c>
      <c r="B93" s="8" t="n"/>
      <c r="C93" s="9" t="n"/>
      <c r="D93" s="9" t="n"/>
      <c r="E93" s="9" t="n"/>
      <c r="F93" s="9" t="n"/>
      <c r="G93" s="10" t="n"/>
      <c r="H93" s="11" t="n"/>
      <c r="I93" s="12" t="n"/>
      <c r="J93" s="13">
        <f>IF(OR('Költségek'!$H93="",'Költségek'!$I93=""),"",'Költségek'!$H93*'Költségek'!$I93)</f>
        <v/>
      </c>
      <c r="K93" s="12" t="n"/>
      <c r="L93" s="13">
        <f>IF(OR('Költségek'!$K93="",'Költségek'!$J93=""),"",'Költségek'!$K93-'Költségek'!$J93)</f>
        <v/>
      </c>
      <c r="M93" s="8" t="n"/>
      <c r="N93" s="9" t="n"/>
      <c r="O93" s="13">
        <f>IF('Költségek'!$B93="","",IFERROR(VLOOKUP('Költségek'!$B93,'Összesítő'!$J$38:$K$44,2,FALSE),0))</f>
        <v/>
      </c>
    </row>
    <row r="94">
      <c r="A94" s="7">
        <f>IF(COUNTA('Költségek'!B94:I94,'Költségek'!K94:N94)=0,"",COUNTA('Költségek'!$B$2:B94))</f>
        <v/>
      </c>
      <c r="B94" s="8" t="n"/>
      <c r="C94" s="9" t="n"/>
      <c r="D94" s="9" t="n"/>
      <c r="E94" s="9" t="n"/>
      <c r="F94" s="9" t="n"/>
      <c r="G94" s="10" t="n"/>
      <c r="H94" s="11" t="n"/>
      <c r="I94" s="12" t="n"/>
      <c r="J94" s="13">
        <f>IF(OR('Költségek'!$H94="",'Költségek'!$I94=""),"",'Költségek'!$H94*'Költségek'!$I94)</f>
        <v/>
      </c>
      <c r="K94" s="12" t="n"/>
      <c r="L94" s="13">
        <f>IF(OR('Költségek'!$K94="",'Költségek'!$J94=""),"",'Költségek'!$K94-'Költségek'!$J94)</f>
        <v/>
      </c>
      <c r="M94" s="8" t="n"/>
      <c r="N94" s="9" t="n"/>
      <c r="O94" s="13">
        <f>IF('Költségek'!$B94="","",IFERROR(VLOOKUP('Költségek'!$B94,'Összesítő'!$J$38:$K$44,2,FALSE),0))</f>
        <v/>
      </c>
    </row>
    <row r="95">
      <c r="A95" s="7">
        <f>IF(COUNTA('Költségek'!B95:I95,'Költségek'!K95:N95)=0,"",COUNTA('Költségek'!$B$2:B95))</f>
        <v/>
      </c>
      <c r="B95" s="8" t="n"/>
      <c r="C95" s="9" t="n"/>
      <c r="D95" s="9" t="n"/>
      <c r="E95" s="9" t="n"/>
      <c r="F95" s="9" t="n"/>
      <c r="G95" s="10" t="n"/>
      <c r="H95" s="11" t="n"/>
      <c r="I95" s="12" t="n"/>
      <c r="J95" s="13">
        <f>IF(OR('Költségek'!$H95="",'Költségek'!$I95=""),"",'Költségek'!$H95*'Költségek'!$I95)</f>
        <v/>
      </c>
      <c r="K95" s="12" t="n"/>
      <c r="L95" s="13">
        <f>IF(OR('Költségek'!$K95="",'Költségek'!$J95=""),"",'Költségek'!$K95-'Költségek'!$J95)</f>
        <v/>
      </c>
      <c r="M95" s="8" t="n"/>
      <c r="N95" s="9" t="n"/>
      <c r="O95" s="13">
        <f>IF('Költségek'!$B95="","",IFERROR(VLOOKUP('Költségek'!$B95,'Összesítő'!$J$38:$K$44,2,FALSE),0))</f>
        <v/>
      </c>
    </row>
    <row r="96">
      <c r="A96" s="7">
        <f>IF(COUNTA('Költségek'!B96:I96,'Költségek'!K96:N96)=0,"",COUNTA('Költségek'!$B$2:B96))</f>
        <v/>
      </c>
      <c r="B96" s="8" t="n"/>
      <c r="C96" s="9" t="n"/>
      <c r="D96" s="9" t="n"/>
      <c r="E96" s="9" t="n"/>
      <c r="F96" s="9" t="n"/>
      <c r="G96" s="10" t="n"/>
      <c r="H96" s="11" t="n"/>
      <c r="I96" s="12" t="n"/>
      <c r="J96" s="13">
        <f>IF(OR('Költségek'!$H96="",'Költségek'!$I96=""),"",'Költségek'!$H96*'Költségek'!$I96)</f>
        <v/>
      </c>
      <c r="K96" s="12" t="n"/>
      <c r="L96" s="13">
        <f>IF(OR('Költségek'!$K96="",'Költségek'!$J96=""),"",'Költségek'!$K96-'Költségek'!$J96)</f>
        <v/>
      </c>
      <c r="M96" s="8" t="n"/>
      <c r="N96" s="9" t="n"/>
      <c r="O96" s="13">
        <f>IF('Költségek'!$B96="","",IFERROR(VLOOKUP('Költségek'!$B96,'Összesítő'!$J$38:$K$44,2,FALSE),0))</f>
        <v/>
      </c>
    </row>
    <row r="97">
      <c r="A97" s="7">
        <f>IF(COUNTA('Költségek'!B97:I97,'Költségek'!K97:N97)=0,"",COUNTA('Költségek'!$B$2:B97))</f>
        <v/>
      </c>
      <c r="B97" s="8" t="n"/>
      <c r="C97" s="9" t="n"/>
      <c r="D97" s="9" t="n"/>
      <c r="E97" s="9" t="n"/>
      <c r="F97" s="9" t="n"/>
      <c r="G97" s="10" t="n"/>
      <c r="H97" s="11" t="n"/>
      <c r="I97" s="12" t="n"/>
      <c r="J97" s="13">
        <f>IF(OR('Költségek'!$H97="",'Költségek'!$I97=""),"",'Költségek'!$H97*'Költségek'!$I97)</f>
        <v/>
      </c>
      <c r="K97" s="12" t="n"/>
      <c r="L97" s="13">
        <f>IF(OR('Költségek'!$K97="",'Költségek'!$J97=""),"",'Költségek'!$K97-'Költségek'!$J97)</f>
        <v/>
      </c>
      <c r="M97" s="8" t="n"/>
      <c r="N97" s="9" t="n"/>
      <c r="O97" s="13">
        <f>IF('Költségek'!$B97="","",IFERROR(VLOOKUP('Költségek'!$B97,'Összesítő'!$J$38:$K$44,2,FALSE),0))</f>
        <v/>
      </c>
    </row>
    <row r="98">
      <c r="A98" s="7">
        <f>IF(COUNTA('Költségek'!B98:I98,'Költségek'!K98:N98)=0,"",COUNTA('Költségek'!$B$2:B98))</f>
        <v/>
      </c>
      <c r="B98" s="8" t="n"/>
      <c r="C98" s="9" t="n"/>
      <c r="D98" s="9" t="n"/>
      <c r="E98" s="9" t="n"/>
      <c r="F98" s="9" t="n"/>
      <c r="G98" s="10" t="n"/>
      <c r="H98" s="11" t="n"/>
      <c r="I98" s="12" t="n"/>
      <c r="J98" s="13">
        <f>IF(OR('Költségek'!$H98="",'Költségek'!$I98=""),"",'Költségek'!$H98*'Költségek'!$I98)</f>
        <v/>
      </c>
      <c r="K98" s="12" t="n"/>
      <c r="L98" s="13">
        <f>IF(OR('Költségek'!$K98="",'Költségek'!$J98=""),"",'Költségek'!$K98-'Költségek'!$J98)</f>
        <v/>
      </c>
      <c r="M98" s="8" t="n"/>
      <c r="N98" s="9" t="n"/>
      <c r="O98" s="13">
        <f>IF('Költségek'!$B98="","",IFERROR(VLOOKUP('Költségek'!$B98,'Összesítő'!$J$38:$K$44,2,FALSE),0))</f>
        <v/>
      </c>
    </row>
    <row r="99">
      <c r="A99" s="7">
        <f>IF(COUNTA('Költségek'!B99:I99,'Költségek'!K99:N99)=0,"",COUNTA('Költségek'!$B$2:B99))</f>
        <v/>
      </c>
      <c r="B99" s="8" t="n"/>
      <c r="C99" s="9" t="n"/>
      <c r="D99" s="9" t="n"/>
      <c r="E99" s="9" t="n"/>
      <c r="F99" s="9" t="n"/>
      <c r="G99" s="10" t="n"/>
      <c r="H99" s="11" t="n"/>
      <c r="I99" s="12" t="n"/>
      <c r="J99" s="13">
        <f>IF(OR('Költségek'!$H99="",'Költségek'!$I99=""),"",'Költségek'!$H99*'Költségek'!$I99)</f>
        <v/>
      </c>
      <c r="K99" s="12" t="n"/>
      <c r="L99" s="13">
        <f>IF(OR('Költségek'!$K99="",'Költségek'!$J99=""),"",'Költségek'!$K99-'Költségek'!$J99)</f>
        <v/>
      </c>
      <c r="M99" s="8" t="n"/>
      <c r="N99" s="9" t="n"/>
      <c r="O99" s="13">
        <f>IF('Költségek'!$B99="","",IFERROR(VLOOKUP('Költségek'!$B99,'Összesítő'!$J$38:$K$44,2,FALSE),0))</f>
        <v/>
      </c>
    </row>
    <row r="100">
      <c r="A100" s="7">
        <f>IF(COUNTA('Költségek'!B100:I100,'Költségek'!K100:N100)=0,"",COUNTA('Költségek'!$B$2:B100))</f>
        <v/>
      </c>
      <c r="B100" s="8" t="n"/>
      <c r="C100" s="9" t="n"/>
      <c r="D100" s="9" t="n"/>
      <c r="E100" s="9" t="n"/>
      <c r="F100" s="9" t="n"/>
      <c r="G100" s="10" t="n"/>
      <c r="H100" s="11" t="n"/>
      <c r="I100" s="12" t="n"/>
      <c r="J100" s="13">
        <f>IF(OR('Költségek'!$H100="",'Költségek'!$I100=""),"",'Költségek'!$H100*'Költségek'!$I100)</f>
        <v/>
      </c>
      <c r="K100" s="12" t="n"/>
      <c r="L100" s="13">
        <f>IF(OR('Költségek'!$K100="",'Költségek'!$J100=""),"",'Költségek'!$K100-'Költségek'!$J100)</f>
        <v/>
      </c>
      <c r="M100" s="8" t="n"/>
      <c r="N100" s="9" t="n"/>
      <c r="O100" s="13">
        <f>IF('Költségek'!$B100="","",IFERROR(VLOOKUP('Költségek'!$B100,'Összesítő'!$J$38:$K$44,2,FALSE),0))</f>
        <v/>
      </c>
    </row>
    <row r="101">
      <c r="A101" s="7">
        <f>IF(COUNTA('Költségek'!B101:I101,'Költségek'!K101:N101)=0,"",COUNTA('Költségek'!$B$2:B101))</f>
        <v/>
      </c>
      <c r="B101" s="8" t="n"/>
      <c r="C101" s="9" t="n"/>
      <c r="D101" s="9" t="n"/>
      <c r="E101" s="9" t="n"/>
      <c r="F101" s="9" t="n"/>
      <c r="G101" s="10" t="n"/>
      <c r="H101" s="11" t="n"/>
      <c r="I101" s="12" t="n"/>
      <c r="J101" s="13">
        <f>IF(OR('Költségek'!$H101="",'Költségek'!$I101=""),"",'Költségek'!$H101*'Költségek'!$I101)</f>
        <v/>
      </c>
      <c r="K101" s="12" t="n"/>
      <c r="L101" s="13">
        <f>IF(OR('Költségek'!$K101="",'Költségek'!$J101=""),"",'Költségek'!$K101-'Költségek'!$J101)</f>
        <v/>
      </c>
      <c r="M101" s="8" t="n"/>
      <c r="N101" s="9" t="n"/>
      <c r="O101" s="13">
        <f>IF('Költségek'!$B101="","",IFERROR(VLOOKUP('Költségek'!$B101,'Összesítő'!$J$38:$K$44,2,FALSE),0))</f>
        <v/>
      </c>
    </row>
  </sheetData>
  <autoFilter ref="A1:O101"/>
  <conditionalFormatting sqref="L2:L101">
    <cfRule type="expression" priority="1" dxfId="0">
      <formula>AND($K2&lt;&gt;0,$L2&lt;0)</formula>
    </cfRule>
    <cfRule type="expression" priority="2" dxfId="1">
      <formula>AND($K2&lt;&gt;0,$L2&gt;0)</formula>
    </cfRule>
  </conditionalFormatting>
  <conditionalFormatting sqref="H2:I101">
    <cfRule type="expression" priority="3" dxfId="1">
      <formula>AND($B2&lt;&gt;"",OR($H2="",$I2=""))</formula>
    </cfRule>
  </conditionalFormatting>
  <dataValidations count="5">
    <dataValidation sqref="B2:B101" showErrorMessage="1" showInputMessage="1" allowBlank="1" errorTitle="Érvénytelen kategória" error="A listából válasszon kategóriát." promptTitle="Kategória kiválasztása" prompt="Válasszon a megadott költségkategóriák közül." type="list">
      <formula1>"Szállás,Utazás,Étkezés,Program,Biztosítás,Helyi közlekedés,Egyéb"</formula1>
    </dataValidation>
    <dataValidation sqref="M2:M101" showErrorMessage="1" showInputMessage="1" allowBlank="1" errorTitle="Érvénytelen fizetési állapot" error="A listából válasszon fizetési állapotot." type="list">
      <formula1>"Tervezett,Lefoglalva,Kifizetve,Visszatérítve"</formula1>
    </dataValidation>
    <dataValidation sqref="G2:G101" showErrorMessage="1" showInputMessage="1" allowBlank="1" errorTitle="Érvénytelen dátum" error="Érvényes dátumot adjon meg." type="date" operator="greaterThan">
      <formula1>1</formula1>
    </dataValidation>
    <dataValidation sqref="H2:H101" showErrorMessage="1" showInputMessage="1" allowBlank="1" errorTitle="Érvénytelen mennyiség" error="Pozitív egész számot adjon meg." type="whole" operator="greaterThan">
      <formula1>0</formula1>
    </dataValidation>
    <dataValidation sqref="I2:I101 K2:K101" showErrorMessage="1" showInputMessage="1" allowBlank="1" errorTitle="Érvénytelen összeg" error="Nulla vagy pozitív forintösszeget adjon meg." type="decimal" operator="greaterThanOrEqual">
      <formula1>0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44"/>
  <sheetViews>
    <sheetView showGridLines="0" workbookViewId="0">
      <pane ySplit="16" topLeftCell="A17" activePane="bottomLeft" state="frozen"/>
      <selection pane="bottomLeft" activeCell="A1" sqref="A1"/>
    </sheetView>
  </sheetViews>
  <sheetFormatPr baseColWidth="8" defaultRowHeight="15"/>
  <cols>
    <col width="31" customWidth="1" min="1" max="1"/>
    <col width="22" customWidth="1" min="2" max="2"/>
    <col width="22" customWidth="1" min="3" max="3"/>
    <col width="18" customWidth="1" min="4" max="4"/>
    <col width="23" customWidth="1" min="5" max="5"/>
    <col width="3" customWidth="1" min="6" max="6"/>
    <col width="14" customWidth="1" min="7" max="7"/>
    <col width="14" customWidth="1" min="8" max="8"/>
    <col width="14" customWidth="1" min="9" max="9"/>
    <col width="21" customWidth="1" min="10" max="10"/>
    <col width="22" customWidth="1" min="11" max="11"/>
  </cols>
  <sheetData>
    <row r="1" ht="28" customHeight="1">
      <c r="A1" s="1" t="inlineStr">
        <is>
          <t>Nyaralás költségvetési összesítő</t>
        </is>
      </c>
      <c r="B1" s="26" t="n"/>
      <c r="C1" s="26" t="n"/>
      <c r="D1" s="26" t="n"/>
      <c r="E1" s="27" t="n"/>
    </row>
    <row r="2" ht="21" customHeight="1">
      <c r="A2" s="3" t="inlineStr">
        <is>
          <t>Teljes nyaralási keret (Ft)</t>
        </is>
      </c>
      <c r="B2" s="14" t="n">
        <v>650000</v>
      </c>
    </row>
    <row r="3" ht="21" customHeight="1">
      <c r="A3" s="3" t="inlineStr">
        <is>
          <t>Indulás dátuma</t>
        </is>
      </c>
      <c r="B3" s="15" t="n">
        <v>46221</v>
      </c>
    </row>
    <row r="4" ht="21" customHeight="1">
      <c r="A4" s="3" t="inlineStr">
        <is>
          <t>Hazatérés dátuma</t>
        </is>
      </c>
      <c r="B4" s="15" t="n">
        <v>46229</v>
      </c>
    </row>
    <row r="5" ht="21" customHeight="1">
      <c r="A5" s="3" t="inlineStr">
        <is>
          <t>Utazók száma</t>
        </is>
      </c>
      <c r="B5" s="16" t="n">
        <v>4</v>
      </c>
    </row>
    <row r="6" ht="21" customHeight="1">
      <c r="A6" s="17" t="inlineStr">
        <is>
          <t>Fő mutatók</t>
        </is>
      </c>
      <c r="B6" s="18" t="n"/>
      <c r="C6" s="18" t="n"/>
      <c r="D6" s="18" t="n"/>
    </row>
    <row r="7" ht="21" customHeight="1">
      <c r="A7" s="3" t="inlineStr">
        <is>
          <t>Tervezett összes költség (Ft)</t>
        </is>
      </c>
      <c r="B7" s="13">
        <f>SUM('Költségek'!$J$2:$J$101)</f>
        <v/>
      </c>
    </row>
    <row r="8" ht="21" customHeight="1">
      <c r="A8" s="5" t="inlineStr">
        <is>
          <t>Tényleges összes költség (Ft)</t>
        </is>
      </c>
      <c r="B8" s="13">
        <f>SUM('Költségek'!$K$2:$K$101)</f>
        <v/>
      </c>
    </row>
    <row r="9" ht="21" customHeight="1">
      <c r="A9" s="3" t="inlineStr">
        <is>
          <t>Fennmaradó keret (Ft)</t>
        </is>
      </c>
      <c r="B9" s="13">
        <f>'Összesítő'!$B$2-'Összesítő'!$B$8</f>
        <v/>
      </c>
    </row>
    <row r="10" ht="21" customHeight="1">
      <c r="A10" s="5" t="inlineStr">
        <is>
          <t>Keretkihasználtság</t>
        </is>
      </c>
      <c r="B10" s="28">
        <f>IF('Összesítő'!$B$2=0,0,'Összesítő'!$B$8/'Összesítő'!$B$2)</f>
        <v/>
      </c>
    </row>
    <row r="11" ht="21" customHeight="1">
      <c r="A11" s="3" t="inlineStr">
        <is>
          <t>Átlagos költségtétel (Ft)</t>
        </is>
      </c>
      <c r="B11" s="13">
        <f>IFERROR(AVERAGE('Költségek'!$K$2:$K$101),0)</f>
        <v/>
      </c>
    </row>
    <row r="12" ht="21" customHeight="1">
      <c r="A12" s="5" t="inlineStr">
        <is>
          <t>Kifizetett tételek száma</t>
        </is>
      </c>
      <c r="B12" s="20">
        <f>COUNTIF('Költségek'!$M$2:$M$101,"Kifizetve")</f>
        <v/>
      </c>
    </row>
    <row r="13" ht="21" customHeight="1">
      <c r="A13" s="3" t="inlineStr">
        <is>
          <t>Tervezett szállásköltség (Ft)</t>
        </is>
      </c>
      <c r="B13" s="13">
        <f>SUMIF('Költségek'!$B$2:$B$101,"Szállás",'Költségek'!$J$2:$J$101)</f>
        <v/>
      </c>
    </row>
    <row r="14" ht="21" customHeight="1">
      <c r="A14" s="5" t="inlineStr">
        <is>
          <t>Keretállapot</t>
        </is>
      </c>
      <c r="B14" s="7">
        <f>IF('Összesítő'!$B$9&lt;0,"Keret túllépve",IF('Összesítő'!$B$10&gt;=0.8,"Közel a kerethez","Keret rendben"))</f>
        <v/>
      </c>
    </row>
    <row r="15" ht="21" customHeight="1">
      <c r="A15" s="17" t="inlineStr">
        <is>
          <t>Kategóriánkénti összesítés</t>
        </is>
      </c>
      <c r="B15" s="18" t="n"/>
      <c r="C15" s="18" t="n"/>
      <c r="D15" s="18" t="n"/>
      <c r="E15" s="18" t="n"/>
    </row>
    <row r="16" ht="21" customHeight="1">
      <c r="A16" s="2" t="inlineStr">
        <is>
          <t>Kategória</t>
        </is>
      </c>
      <c r="B16" s="2" t="inlineStr">
        <is>
          <t>Tervezett összeg (Ft)</t>
        </is>
      </c>
      <c r="C16" s="2" t="inlineStr">
        <is>
          <t>Tényleges összeg (Ft)</t>
        </is>
      </c>
      <c r="D16" s="2" t="inlineStr">
        <is>
          <t>Eltérés (Ft)</t>
        </is>
      </c>
      <c r="E16" s="2" t="inlineStr">
        <is>
          <t>Arány az összköltségből</t>
        </is>
      </c>
    </row>
    <row r="17" ht="21" customHeight="1">
      <c r="A17" s="4" t="inlineStr">
        <is>
          <t>Szállás</t>
        </is>
      </c>
      <c r="B17" s="21">
        <f>SUMIF('Költségek'!$B$2:$B$101,'Összesítő'!$A17,'Költségek'!$J$2:$J$101)</f>
        <v/>
      </c>
      <c r="C17" s="21">
        <f>SUMIF('Költségek'!$B$2:$B$101,'Összesítő'!$A17,'Költségek'!$K$2:$K$101)</f>
        <v/>
      </c>
      <c r="D17" s="21">
        <f>'Összesítő'!$C17-'Összesítő'!$B17</f>
        <v/>
      </c>
      <c r="E17" s="29">
        <f>IFERROR('Összesítő'!$C17/'Összesítő'!$B$8,0)</f>
        <v/>
      </c>
    </row>
    <row r="18" ht="21" customHeight="1">
      <c r="A18" s="6" t="inlineStr">
        <is>
          <t>Utazás</t>
        </is>
      </c>
      <c r="B18" s="23">
        <f>SUMIF('Költségek'!$B$2:$B$101,'Összesítő'!$A18,'Költségek'!$J$2:$J$101)</f>
        <v/>
      </c>
      <c r="C18" s="23">
        <f>SUMIF('Költségek'!$B$2:$B$101,'Összesítő'!$A18,'Költségek'!$K$2:$K$101)</f>
        <v/>
      </c>
      <c r="D18" s="23">
        <f>'Összesítő'!$C18-'Összesítő'!$B18</f>
        <v/>
      </c>
      <c r="E18" s="30">
        <f>IFERROR('Összesítő'!$C18/'Összesítő'!$B$8,0)</f>
        <v/>
      </c>
    </row>
    <row r="19" ht="21" customHeight="1">
      <c r="A19" s="4" t="inlineStr">
        <is>
          <t>Étkezés</t>
        </is>
      </c>
      <c r="B19" s="21">
        <f>SUMIF('Költségek'!$B$2:$B$101,'Összesítő'!$A19,'Költségek'!$J$2:$J$101)</f>
        <v/>
      </c>
      <c r="C19" s="21">
        <f>SUMIF('Költségek'!$B$2:$B$101,'Összesítő'!$A19,'Költségek'!$K$2:$K$101)</f>
        <v/>
      </c>
      <c r="D19" s="21">
        <f>'Összesítő'!$C19-'Összesítő'!$B19</f>
        <v/>
      </c>
      <c r="E19" s="29">
        <f>IFERROR('Összesítő'!$C19/'Összesítő'!$B$8,0)</f>
        <v/>
      </c>
    </row>
    <row r="20" ht="21" customHeight="1">
      <c r="A20" s="6" t="inlineStr">
        <is>
          <t>Program</t>
        </is>
      </c>
      <c r="B20" s="23">
        <f>SUMIF('Költségek'!$B$2:$B$101,'Összesítő'!$A20,'Költségek'!$J$2:$J$101)</f>
        <v/>
      </c>
      <c r="C20" s="23">
        <f>SUMIF('Költségek'!$B$2:$B$101,'Összesítő'!$A20,'Költségek'!$K$2:$K$101)</f>
        <v/>
      </c>
      <c r="D20" s="23">
        <f>'Összesítő'!$C20-'Összesítő'!$B20</f>
        <v/>
      </c>
      <c r="E20" s="30">
        <f>IFERROR('Összesítő'!$C20/'Összesítő'!$B$8,0)</f>
        <v/>
      </c>
    </row>
    <row r="21" ht="21" customHeight="1">
      <c r="A21" s="4" t="inlineStr">
        <is>
          <t>Biztosítás</t>
        </is>
      </c>
      <c r="B21" s="21">
        <f>SUMIF('Költségek'!$B$2:$B$101,'Összesítő'!$A21,'Költségek'!$J$2:$J$101)</f>
        <v/>
      </c>
      <c r="C21" s="21">
        <f>SUMIF('Költségek'!$B$2:$B$101,'Összesítő'!$A21,'Költségek'!$K$2:$K$101)</f>
        <v/>
      </c>
      <c r="D21" s="21">
        <f>'Összesítő'!$C21-'Összesítő'!$B21</f>
        <v/>
      </c>
      <c r="E21" s="29">
        <f>IFERROR('Összesítő'!$C21/'Összesítő'!$B$8,0)</f>
        <v/>
      </c>
    </row>
    <row r="22" ht="21" customHeight="1">
      <c r="A22" s="6" t="inlineStr">
        <is>
          <t>Helyi közlekedés</t>
        </is>
      </c>
      <c r="B22" s="23">
        <f>SUMIF('Költségek'!$B$2:$B$101,'Összesítő'!$A22,'Költségek'!$J$2:$J$101)</f>
        <v/>
      </c>
      <c r="C22" s="23">
        <f>SUMIF('Költségek'!$B$2:$B$101,'Összesítő'!$A22,'Költségek'!$K$2:$K$101)</f>
        <v/>
      </c>
      <c r="D22" s="23">
        <f>'Összesítő'!$C22-'Összesítő'!$B22</f>
        <v/>
      </c>
      <c r="E22" s="30">
        <f>IFERROR('Összesítő'!$C22/'Összesítő'!$B$8,0)</f>
        <v/>
      </c>
    </row>
    <row r="23" ht="21" customHeight="1">
      <c r="A23" s="4" t="inlineStr">
        <is>
          <t>Egyéb</t>
        </is>
      </c>
      <c r="B23" s="21">
        <f>SUMIF('Költségek'!$B$2:$B$101,'Összesítő'!$A23,'Költségek'!$J$2:$J$101)</f>
        <v/>
      </c>
      <c r="C23" s="21">
        <f>SUMIF('Költségek'!$B$2:$B$101,'Összesítő'!$A23,'Költségek'!$K$2:$K$101)</f>
        <v/>
      </c>
      <c r="D23" s="21">
        <f>'Összesítő'!$C23-'Összesítő'!$B23</f>
        <v/>
      </c>
      <c r="E23" s="29">
        <f>IFERROR('Összesítő'!$C23/'Összesítő'!$B$8,0)</f>
        <v/>
      </c>
    </row>
    <row r="24" ht="21" customHeight="1"/>
    <row r="25" ht="21" customHeight="1"/>
    <row r="26" ht="21" customHeight="1"/>
    <row r="27" ht="21" customHeight="1"/>
    <row r="28" ht="21" customHeight="1"/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>
      <c r="J36" s="17" t="inlineStr">
        <is>
          <t>Kategóriánkénti ajánlott keretek</t>
        </is>
      </c>
      <c r="K36" s="18" t="n"/>
    </row>
    <row r="37" ht="21" customHeight="1">
      <c r="J37" s="2" t="inlineStr">
        <is>
          <t>Kategória</t>
        </is>
      </c>
      <c r="K37" s="2" t="inlineStr">
        <is>
          <t>Ajánlott keret (Ft)</t>
        </is>
      </c>
    </row>
    <row r="38" ht="21" customHeight="1">
      <c r="J38" s="4" t="inlineStr">
        <is>
          <t>Szállás</t>
        </is>
      </c>
      <c r="K38" s="25" t="n">
        <v>250000</v>
      </c>
    </row>
    <row r="39" ht="21" customHeight="1">
      <c r="J39" s="6" t="inlineStr">
        <is>
          <t>Utazás</t>
        </is>
      </c>
      <c r="K39" s="25" t="n">
        <v>180000</v>
      </c>
    </row>
    <row r="40" ht="21" customHeight="1">
      <c r="J40" s="4" t="inlineStr">
        <is>
          <t>Étkezés</t>
        </is>
      </c>
      <c r="K40" s="25" t="n">
        <v>60000</v>
      </c>
    </row>
    <row r="41" ht="21" customHeight="1">
      <c r="J41" s="6" t="inlineStr">
        <is>
          <t>Program</t>
        </is>
      </c>
      <c r="K41" s="25" t="n">
        <v>80000</v>
      </c>
    </row>
    <row r="42" ht="21" customHeight="1">
      <c r="J42" s="4" t="inlineStr">
        <is>
          <t>Biztosítás</t>
        </is>
      </c>
      <c r="K42" s="25" t="n">
        <v>30000</v>
      </c>
    </row>
    <row r="43" ht="21" customHeight="1">
      <c r="J43" s="6" t="inlineStr">
        <is>
          <t>Helyi közlekedés</t>
        </is>
      </c>
      <c r="K43" s="25" t="n">
        <v>20000</v>
      </c>
    </row>
    <row r="44" ht="21" customHeight="1">
      <c r="J44" s="4" t="inlineStr">
        <is>
          <t>Egyéb</t>
        </is>
      </c>
      <c r="K44" s="25" t="n">
        <v>30000</v>
      </c>
    </row>
  </sheetData>
  <autoFilter ref="A16:E23"/>
  <mergeCells count="1">
    <mergeCell ref="A1:E1"/>
  </mergeCells>
  <conditionalFormatting sqref="B9">
    <cfRule type="expression" priority="1" dxfId="0">
      <formula>$B$9&gt;=0</formula>
    </cfRule>
    <cfRule type="expression" priority="2" dxfId="1">
      <formula>$B$9&lt;0</formula>
    </cfRule>
  </conditionalFormatting>
  <conditionalFormatting sqref="B14">
    <cfRule type="expression" priority="3" dxfId="1">
      <formula>$B$14="Keret túllépve"</formula>
    </cfRule>
    <cfRule type="expression" priority="4" dxfId="0">
      <formula>$B$14="Keret rendben"</formula>
    </cfRule>
  </conditionalFormatting>
  <conditionalFormatting sqref="D17:D23">
    <cfRule type="expression" priority="5" dxfId="0">
      <formula>$D17&lt;0</formula>
    </cfRule>
    <cfRule type="expression" priority="6" dxfId="1">
      <formula>$D17&gt;0</formula>
    </cfRule>
  </conditionalFormatting>
  <dataValidations count="1">
    <dataValidation sqref="K38:K44" showErrorMessage="1" showInputMessage="1" allowBlank="1" errorTitle="Érvénytelen keretösszeg" error="Nulla vagy pozitív forintösszeget adjon meg." type="decimal" operator="greaterThanOrEqual">
      <formula1>0</formula1>
    </dataValidation>
  </dataValidation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2026-09-07T01:08:11Z</dcterms:created>
  <dcterms:modified xmlns:dcterms="http://purl.org/dc/terms/" xmlns:xsi="http://www.w3.org/2001/XMLSchema-instance" xsi:type="dcterms:W3CDTF">2026-09-07T01:08:11Z</dcterms:modified>
</cp:coreProperties>
</file>