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gtakarításo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Ft&quot;"/>
  </numFmts>
  <fonts count="17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FFFFFF"/>
      <sz val="16"/>
    </font>
    <font>
      <name val="Calibri"/>
      <color rgb="0064748B"/>
      <sz val="9"/>
    </font>
    <font>
      <name val="Calibri"/>
      <b val="1"/>
      <color rgb="001D4ED8"/>
      <sz val="14"/>
    </font>
    <font>
      <name val="Calibri"/>
      <b val="1"/>
      <color rgb="00DC2626"/>
      <sz val="14"/>
    </font>
    <font>
      <name val="Calibri"/>
      <b val="1"/>
      <color rgb="0016A34A"/>
      <sz val="14"/>
    </font>
    <font>
      <name val="Calibri"/>
      <b val="1"/>
      <color rgb="00D97706"/>
      <sz val="14"/>
    </font>
    <font>
      <name val="Calibri"/>
      <b val="1"/>
      <color rgb="007C3AED"/>
      <sz val="14"/>
    </font>
    <font>
      <name val="Calibri"/>
      <sz val="10"/>
    </font>
    <font>
      <name val="Calibri"/>
      <b val="1"/>
      <color rgb="00FFFFFF"/>
      <sz val="15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EFF6FF"/>
      </patternFill>
    </fill>
    <fill>
      <patternFill patternType="solid">
        <fgColor rgb="00F1F5F9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right" vertical="center"/>
    </xf>
    <xf numFmtId="164" fontId="7" fillId="8" borderId="1" applyAlignment="1" pivotButton="0" quotePrefix="0" xfId="0">
      <alignment horizontal="right" vertical="center"/>
    </xf>
    <xf numFmtId="10" fontId="5" fillId="9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center"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164" fontId="10" fillId="5" borderId="1" applyAlignment="1" pivotButton="0" quotePrefix="0" xfId="0">
      <alignment horizontal="center" vertical="center" wrapText="1"/>
    </xf>
    <xf numFmtId="164" fontId="11" fillId="5" borderId="1" applyAlignment="1" pivotButton="0" quotePrefix="0" xfId="0">
      <alignment horizontal="center" vertical="center" wrapText="1"/>
    </xf>
    <xf numFmtId="164" fontId="12" fillId="5" borderId="1" applyAlignment="1" pivotButton="0" quotePrefix="0" xfId="0">
      <alignment horizontal="center" vertical="center" wrapText="1"/>
    </xf>
    <xf numFmtId="10" fontId="13" fillId="5" borderId="1" applyAlignment="1" pivotButton="0" quotePrefix="0" xfId="0">
      <alignment horizontal="center" vertical="center" wrapText="1"/>
    </xf>
    <xf numFmtId="9" fontId="14" fillId="5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15" fillId="3" borderId="1" applyAlignment="1" pivotButton="0" quotePrefix="0" xfId="0">
      <alignment horizontal="left" vertical="center" wrapText="1"/>
    </xf>
    <xf numFmtId="164" fontId="6" fillId="3" borderId="1" applyAlignment="1" pivotButton="0" quotePrefix="0" xfId="0">
      <alignment horizontal="right" vertical="center"/>
    </xf>
    <xf numFmtId="10" fontId="15" fillId="3" borderId="1" applyAlignment="1" pivotButton="0" quotePrefix="0" xfId="0">
      <alignment horizontal="center" vertical="center" wrapText="1"/>
    </xf>
    <xf numFmtId="0" fontId="15" fillId="5" borderId="1" applyAlignment="1" pivotButton="0" quotePrefix="0" xfId="0">
      <alignment horizontal="left" vertical="center" wrapText="1"/>
    </xf>
    <xf numFmtId="164" fontId="6" fillId="5" borderId="1" applyAlignment="1" pivotButton="0" quotePrefix="0" xfId="0">
      <alignment horizontal="right" vertical="center"/>
    </xf>
    <xf numFmtId="10" fontId="15" fillId="5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center" vertical="center" wrapText="1"/>
    </xf>
    <xf numFmtId="164" fontId="15" fillId="0" borderId="1" applyAlignment="1" pivotButton="0" quotePrefix="0" xfId="0">
      <alignment horizontal="right" vertical="center"/>
    </xf>
    <xf numFmtId="0" fontId="16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Befizetés típusonként (Ft)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'Összesítő'!C9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'Összesítő'!$B$10:$B$17</f>
            </numRef>
          </cat>
          <val>
            <numRef>
              <f>'Összesítő'!$C$10:$C$17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Típus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Megtakarítási típusok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'Összesítő'!C9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'Összesítő'!$B$10:$B$17</f>
            </numRef>
          </cat>
          <val>
            <numRef>
              <f>'Összesítő'!$C$10:$C$17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Egyenleg változása időben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'Összesítő'!C37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'Összesítő'!$B$38:$B$47</f>
            </numRef>
          </cat>
          <val>
            <numRef>
              <f>'Összesítő'!$C$38:$C$47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Dátum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19</row>
      <rowOff>0</rowOff>
    </from>
    <ext cx="648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49</row>
      <rowOff>0</rowOff>
    </from>
    <ext cx="648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6" customWidth="1" min="3" max="3"/>
    <col width="16" customWidth="1" min="4" max="4"/>
    <col width="14" customWidth="1" min="5" max="5"/>
    <col width="16" customWidth="1" min="6" max="6"/>
    <col width="18" customWidth="1" min="7" max="7"/>
    <col width="20" customWidth="1" min="8" max="8"/>
    <col width="32" customWidth="1" min="9" max="9"/>
    <col width="13" customWidth="1" min="10" max="10"/>
  </cols>
  <sheetData>
    <row r="1" ht="32" customHeight="1">
      <c r="A1" s="1" t="inlineStr">
        <is>
          <t>Megtakarítás Követő – 2026</t>
        </is>
      </c>
    </row>
    <row r="2" ht="28" customHeight="1">
      <c r="A2" s="2" t="inlineStr">
        <is>
          <t>Dátum</t>
        </is>
      </c>
      <c r="B2" s="2" t="inlineStr">
        <is>
          <t>Megtakarítás típusa</t>
        </is>
      </c>
      <c r="C2" s="2" t="inlineStr">
        <is>
          <t>Intézmény / szolgáltató</t>
        </is>
      </c>
      <c r="D2" s="2" t="inlineStr">
        <is>
          <t>Befizetés (Ft)</t>
        </is>
      </c>
      <c r="E2" s="2" t="inlineStr">
        <is>
          <t>Kivét (Ft)</t>
        </is>
      </c>
      <c r="F2" s="2" t="inlineStr">
        <is>
          <t>Kamat / hozam (%)</t>
        </is>
      </c>
      <c r="G2" s="2" t="inlineStr">
        <is>
          <t>Kamat összege (Ft)</t>
        </is>
      </c>
      <c r="H2" s="2" t="inlineStr">
        <is>
          <t>Egyenleg változás (Ft)</t>
        </is>
      </c>
      <c r="I2" s="2" t="inlineStr">
        <is>
          <t>Megjegyzés</t>
        </is>
      </c>
      <c r="J2" s="2" t="inlineStr">
        <is>
          <t>Státusz</t>
        </is>
      </c>
    </row>
    <row r="3">
      <c r="A3" s="3" t="inlineStr">
        <is>
          <t>2026.01.05.</t>
        </is>
      </c>
      <c r="B3" s="3" t="inlineStr">
        <is>
          <t>Lakástakarék</t>
        </is>
      </c>
      <c r="C3" s="3" t="inlineStr">
        <is>
          <t>OTP Bank</t>
        </is>
      </c>
      <c r="D3" s="4" t="n">
        <v>50000</v>
      </c>
      <c r="E3" s="4" t="n">
        <v>0</v>
      </c>
      <c r="F3" s="5" t="n">
        <v>0.015</v>
      </c>
      <c r="G3" s="6">
        <f>IF(AND(D3&gt;0,F3&gt;0),D3*F3,0)</f>
        <v/>
      </c>
      <c r="H3" s="6">
        <f>D3-E3+G3</f>
        <v/>
      </c>
      <c r="I3" s="7" t="inlineStr">
        <is>
          <t>rendszeres havi megtakarítás</t>
        </is>
      </c>
      <c r="J3" s="3">
        <f>IF(H3&gt;=0,"Növekvő","Csökkenő")</f>
        <v/>
      </c>
    </row>
    <row r="4">
      <c r="A4" s="8" t="inlineStr">
        <is>
          <t>2026.01.18.</t>
        </is>
      </c>
      <c r="B4" s="8" t="inlineStr">
        <is>
          <t>Nyugdíj-előtakarékosság</t>
        </is>
      </c>
      <c r="C4" s="8" t="inlineStr">
        <is>
          <t>Erste</t>
        </is>
      </c>
      <c r="D4" s="4" t="n">
        <v>80000</v>
      </c>
      <c r="E4" s="4" t="n">
        <v>0</v>
      </c>
      <c r="F4" s="5" t="n">
        <v>0.032</v>
      </c>
      <c r="G4" s="9">
        <f>IF(AND(D4&gt;0,F4&gt;0),D4*F4,0)</f>
        <v/>
      </c>
      <c r="H4" s="9">
        <f>D4-E4+G4</f>
        <v/>
      </c>
      <c r="I4" s="7" t="inlineStr">
        <is>
          <t>hosszú távú cél</t>
        </is>
      </c>
      <c r="J4" s="8">
        <f>IF(H4&gt;=0,"Növekvő","Csökkenő")</f>
        <v/>
      </c>
    </row>
    <row r="5">
      <c r="A5" s="3" t="inlineStr">
        <is>
          <t>2026.02.03.</t>
        </is>
      </c>
      <c r="B5" s="3" t="inlineStr">
        <is>
          <t>Befektetési alap</t>
        </is>
      </c>
      <c r="C5" s="3" t="inlineStr">
        <is>
          <t>K&amp;H</t>
        </is>
      </c>
      <c r="D5" s="4" t="n">
        <v>60000</v>
      </c>
      <c r="E5" s="4" t="n">
        <v>0</v>
      </c>
      <c r="F5" s="5" t="n">
        <v>0.04099999999999999</v>
      </c>
      <c r="G5" s="6">
        <f>IF(AND(D5&gt;0,F5&gt;0),D5*F5,0)</f>
        <v/>
      </c>
      <c r="H5" s="6">
        <f>D5-E5+G5</f>
        <v/>
      </c>
      <c r="I5" s="7" t="inlineStr">
        <is>
          <t>piaci kitettség</t>
        </is>
      </c>
      <c r="J5" s="3">
        <f>IF(H5&gt;=0,"Növekvő","Csökkenő")</f>
        <v/>
      </c>
    </row>
    <row r="6">
      <c r="A6" s="8" t="inlineStr">
        <is>
          <t>2026.02.20.</t>
        </is>
      </c>
      <c r="B6" s="8" t="inlineStr">
        <is>
          <t>Lekötött betét</t>
        </is>
      </c>
      <c r="C6" s="8" t="inlineStr">
        <is>
          <t>MBH Bank</t>
        </is>
      </c>
      <c r="D6" s="4" t="n">
        <v>120000</v>
      </c>
      <c r="E6" s="4" t="n">
        <v>0</v>
      </c>
      <c r="F6" s="5" t="n">
        <v>0.028</v>
      </c>
      <c r="G6" s="9">
        <f>IF(AND(D6&gt;0,F6&gt;0),D6*F6,0)</f>
        <v/>
      </c>
      <c r="H6" s="9">
        <f>D6-E6+G6</f>
        <v/>
      </c>
      <c r="I6" s="7" t="inlineStr">
        <is>
          <t>biztonsági tartalék</t>
        </is>
      </c>
      <c r="J6" s="8">
        <f>IF(H6&gt;=0,"Növekvő","Csökkenő")</f>
        <v/>
      </c>
    </row>
    <row r="7">
      <c r="A7" s="3" t="inlineStr">
        <is>
          <t>2026.03.07.</t>
        </is>
      </c>
      <c r="B7" s="3" t="inlineStr">
        <is>
          <t>Tartalékalap</t>
        </is>
      </c>
      <c r="C7" s="3" t="inlineStr">
        <is>
          <t>Revolut</t>
        </is>
      </c>
      <c r="D7" s="4" t="n">
        <v>40000</v>
      </c>
      <c r="E7" s="4" t="n">
        <v>15000</v>
      </c>
      <c r="F7" s="5" t="n">
        <v>0.008</v>
      </c>
      <c r="G7" s="6">
        <f>IF(AND(D7&gt;0,F7&gt;0),D7*F7,0)</f>
        <v/>
      </c>
      <c r="H7" s="6">
        <f>D7-E7+G7</f>
        <v/>
      </c>
      <c r="I7" s="7" t="inlineStr">
        <is>
          <t>váratlan kiadás</t>
        </is>
      </c>
      <c r="J7" s="3">
        <f>IF(H7&gt;=0,"Növekvő","Csökkenő")</f>
        <v/>
      </c>
    </row>
    <row r="8">
      <c r="A8" s="8" t="inlineStr">
        <is>
          <t>2026.03.21.</t>
        </is>
      </c>
      <c r="B8" s="8" t="inlineStr">
        <is>
          <t>Állampapír</t>
        </is>
      </c>
      <c r="C8" s="8" t="inlineStr">
        <is>
          <t>Magyar Államkincstár</t>
        </is>
      </c>
      <c r="D8" s="4" t="n">
        <v>100000</v>
      </c>
      <c r="E8" s="4" t="n">
        <v>0</v>
      </c>
      <c r="F8" s="5" t="n">
        <v>0.055</v>
      </c>
      <c r="G8" s="9">
        <f>IF(AND(D8&gt;0,F8&gt;0),D8*F8,0)</f>
        <v/>
      </c>
      <c r="H8" s="9">
        <f>D8-E8+G8</f>
        <v/>
      </c>
      <c r="I8" s="7" t="inlineStr">
        <is>
          <t>állami garancia</t>
        </is>
      </c>
      <c r="J8" s="8">
        <f>IF(H8&gt;=0,"Növekvő","Csökkenő")</f>
        <v/>
      </c>
    </row>
    <row r="9">
      <c r="A9" s="3" t="inlineStr">
        <is>
          <t>2026.04.04.</t>
        </is>
      </c>
      <c r="B9" s="3" t="inlineStr">
        <is>
          <t>Egészségpénztár</t>
        </is>
      </c>
      <c r="C9" s="3" t="inlineStr">
        <is>
          <t>OTP Egészségpénztár</t>
        </is>
      </c>
      <c r="D9" s="4" t="n">
        <v>25000</v>
      </c>
      <c r="E9" s="4" t="n">
        <v>0</v>
      </c>
      <c r="F9" s="5" t="n">
        <v>0.012</v>
      </c>
      <c r="G9" s="6">
        <f>IF(AND(D9&gt;0,F9&gt;0),D9*F9,0)</f>
        <v/>
      </c>
      <c r="H9" s="6">
        <f>D9-E9+G9</f>
        <v/>
      </c>
      <c r="I9" s="7" t="inlineStr">
        <is>
          <t>adójóváírás miatt fontos</t>
        </is>
      </c>
      <c r="J9" s="3">
        <f>IF(H9&gt;=0,"Növekvő","Csökkenő")</f>
        <v/>
      </c>
    </row>
    <row r="10">
      <c r="A10" s="8" t="inlineStr">
        <is>
          <t>2026.04.19.</t>
        </is>
      </c>
      <c r="B10" s="8" t="inlineStr">
        <is>
          <t>Célmegtakarítás</t>
        </is>
      </c>
      <c r="C10" s="8" t="inlineStr">
        <is>
          <t>Gránit Bank</t>
        </is>
      </c>
      <c r="D10" s="4" t="n">
        <v>30000</v>
      </c>
      <c r="E10" s="4" t="n">
        <v>10000</v>
      </c>
      <c r="F10" s="5" t="n">
        <v>0.02</v>
      </c>
      <c r="G10" s="9">
        <f>IF(AND(D10&gt;0,F10&gt;0),D10*F10,0)</f>
        <v/>
      </c>
      <c r="H10" s="9">
        <f>D10-E10+G10</f>
        <v/>
      </c>
      <c r="I10" s="7" t="inlineStr">
        <is>
          <t>utazási cél</t>
        </is>
      </c>
      <c r="J10" s="8">
        <f>IF(H10&gt;=0,"Növekvő","Csökkenő")</f>
        <v/>
      </c>
    </row>
    <row r="11">
      <c r="A11" s="3" t="inlineStr">
        <is>
          <t>2026.05.06.</t>
        </is>
      </c>
      <c r="B11" s="3" t="inlineStr">
        <is>
          <t>Befektetési alap</t>
        </is>
      </c>
      <c r="C11" s="3" t="inlineStr">
        <is>
          <t>Raiffeisen</t>
        </is>
      </c>
      <c r="D11" s="4" t="n">
        <v>70000</v>
      </c>
      <c r="E11" s="4" t="n">
        <v>0</v>
      </c>
      <c r="F11" s="5" t="n">
        <v>0.038</v>
      </c>
      <c r="G11" s="6">
        <f>IF(AND(D11&gt;0,F11&gt;0),D11*F11,0)</f>
        <v/>
      </c>
      <c r="H11" s="6">
        <f>D11-E11+G11</f>
        <v/>
      </c>
      <c r="I11" s="7" t="inlineStr">
        <is>
          <t>havi rendszeres</t>
        </is>
      </c>
      <c r="J11" s="3">
        <f>IF(H11&gt;=0,"Növekvő","Csökkenő")</f>
        <v/>
      </c>
    </row>
    <row r="12">
      <c r="A12" s="8" t="inlineStr">
        <is>
          <t>2026.05.23.</t>
        </is>
      </c>
      <c r="B12" s="8" t="inlineStr">
        <is>
          <t>Tartalékalap</t>
        </is>
      </c>
      <c r="C12" s="8" t="inlineStr">
        <is>
          <t>Készpénz</t>
        </is>
      </c>
      <c r="D12" s="4" t="n">
        <v>20000</v>
      </c>
      <c r="E12" s="4" t="n">
        <v>5000</v>
      </c>
      <c r="F12" s="5" t="n">
        <v>0</v>
      </c>
      <c r="G12" s="9">
        <f>IF(AND(D12&gt;0,F12&gt;0),D12*F12,0)</f>
        <v/>
      </c>
      <c r="H12" s="9">
        <f>D12-E12+G12</f>
        <v/>
      </c>
      <c r="I12" s="7" t="inlineStr">
        <is>
          <t>likvid tartalék</t>
        </is>
      </c>
      <c r="J12" s="8">
        <f>IF(H12&gt;=0,"Növekvő","Csökkenő")</f>
        <v/>
      </c>
    </row>
    <row r="13" ht="22" customHeight="1">
      <c r="A13" s="10" t="inlineStr">
        <is>
          <t>ÖSSZESÍTŐ</t>
        </is>
      </c>
      <c r="B13" s="10" t="inlineStr">
        <is>
          <t>Befizetés összesen:</t>
        </is>
      </c>
      <c r="C13" s="11">
        <f>SUM(D3:D12)</f>
        <v/>
      </c>
      <c r="D13" s="10" t="inlineStr">
        <is>
          <t>Kivét összesen:</t>
        </is>
      </c>
      <c r="E13" s="12">
        <f>SUM(E3:E12)</f>
        <v/>
      </c>
      <c r="F13" s="10" t="inlineStr">
        <is>
          <t>Átlagos hozam:</t>
        </is>
      </c>
      <c r="G13" s="13">
        <f>AVERAGE(F3:F12)</f>
        <v/>
      </c>
      <c r="H13" s="10" t="inlineStr">
        <is>
          <t>Növekvő hónapok:</t>
        </is>
      </c>
      <c r="I13" s="14">
        <f>COUNTIF(J3:J12,"Növekvő")</f>
        <v/>
      </c>
      <c r="J13" s="10" t="inlineStr">
        <is>
          <t>db</t>
        </is>
      </c>
    </row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28" customWidth="1" min="2" max="2"/>
    <col width="22" customWidth="1" min="3" max="3"/>
    <col width="20" customWidth="1" min="4" max="4"/>
    <col width="20" customWidth="1" min="5" max="5"/>
    <col width="20" customWidth="1" min="6" max="6"/>
    <col width="20" customWidth="1" min="7" max="7"/>
    <col width="5" customWidth="1" min="8" max="8"/>
  </cols>
  <sheetData>
    <row r="1" ht="40" customHeight="1">
      <c r="B1" s="15" t="inlineStr">
        <is>
          <t>Megtakarítás Összesítő – 2026</t>
        </is>
      </c>
    </row>
    <row r="2"/>
    <row r="3" ht="18" customHeight="1">
      <c r="C3" s="16" t="inlineStr">
        <is>
          <t>Teljes befizetés</t>
        </is>
      </c>
      <c r="D3" s="16" t="inlineStr">
        <is>
          <t>Teljes kivét</t>
        </is>
      </c>
      <c r="E3" s="16" t="inlineStr">
        <is>
          <t>Nettó egyenleg</t>
        </is>
      </c>
      <c r="F3" s="16" t="inlineStr">
        <is>
          <t>Átlagos hozam</t>
        </is>
      </c>
      <c r="G3" s="16" t="inlineStr">
        <is>
          <t>Növekvő arány</t>
        </is>
      </c>
    </row>
    <row r="4" ht="30" customHeight="1">
      <c r="C4" s="17">
        <f>SUM(Megtakarítások!D3:D12)</f>
        <v/>
      </c>
      <c r="D4" s="18">
        <f>SUM(Megtakarítások!E3:E12)</f>
        <v/>
      </c>
      <c r="E4" s="19">
        <f>SUM(Megtakarítások!D3:D12)-SUM(Megtakarítások!E3:E12)+SUM(Megtakarítások!G3:G12)</f>
        <v/>
      </c>
      <c r="F4" s="20">
        <f>AVERAGE(Megtakarítások!F3:F12)</f>
        <v/>
      </c>
      <c r="G4" s="21">
        <f>IFERROR(COUNTIF(Megtakarítások!J3:J12,"Növekvő")/COUNTA(Megtakarítások!A3:A12),0)</f>
        <v/>
      </c>
    </row>
    <row r="5" ht="28" customHeight="1">
      <c r="C5" s="22" t="n"/>
      <c r="D5" s="22" t="n"/>
      <c r="E5" s="22" t="n"/>
      <c r="F5" s="22" t="n"/>
      <c r="G5" s="22" t="n"/>
    </row>
    <row r="6"/>
    <row r="7"/>
    <row r="8" ht="24" customHeight="1">
      <c r="B8" s="23" t="inlineStr">
        <is>
          <t>Típus szerinti összesítő</t>
        </is>
      </c>
      <c r="C8" s="36" t="n"/>
      <c r="D8" s="37" t="n"/>
      <c r="F8" s="23" t="inlineStr">
        <is>
          <t>Intézmény szerinti összesítő</t>
        </is>
      </c>
      <c r="G8" s="37" t="n"/>
    </row>
    <row r="9">
      <c r="B9" s="2" t="inlineStr">
        <is>
          <t>Megtakarítás típusa</t>
        </is>
      </c>
      <c r="C9" s="2" t="inlineStr">
        <is>
          <t>Befizetés (Ft)</t>
        </is>
      </c>
      <c r="D9" s="2" t="inlineStr">
        <is>
          <t>Átl. hozam (%)</t>
        </is>
      </c>
      <c r="F9" s="2" t="inlineStr">
        <is>
          <t>Intézmény</t>
        </is>
      </c>
      <c r="G9" s="2" t="inlineStr">
        <is>
          <t>Befizetés (Ft)</t>
        </is>
      </c>
    </row>
    <row r="10">
      <c r="B10" s="25" t="inlineStr">
        <is>
          <t>Lakástakarék</t>
        </is>
      </c>
      <c r="C10" s="26" t="n">
        <v>50000</v>
      </c>
      <c r="D10" s="27" t="n">
        <v>0.015</v>
      </c>
      <c r="F10" s="25" t="inlineStr">
        <is>
          <t>OTP Bank</t>
        </is>
      </c>
      <c r="G10" s="26" t="n">
        <v>50000</v>
      </c>
    </row>
    <row r="11">
      <c r="B11" s="28" t="inlineStr">
        <is>
          <t>Nyugdíj-előtakarékosság</t>
        </is>
      </c>
      <c r="C11" s="29" t="n">
        <v>80000</v>
      </c>
      <c r="D11" s="30" t="n">
        <v>0.032</v>
      </c>
      <c r="F11" s="28" t="inlineStr">
        <is>
          <t>Erste</t>
        </is>
      </c>
      <c r="G11" s="29" t="n">
        <v>80000</v>
      </c>
    </row>
    <row r="12">
      <c r="B12" s="25" t="inlineStr">
        <is>
          <t>Befektetési alap</t>
        </is>
      </c>
      <c r="C12" s="26" t="n">
        <v>130000</v>
      </c>
      <c r="D12" s="27" t="n">
        <v>0.0395</v>
      </c>
      <c r="F12" s="25" t="inlineStr">
        <is>
          <t>K&amp;H</t>
        </is>
      </c>
      <c r="G12" s="26" t="n">
        <v>60000</v>
      </c>
    </row>
    <row r="13">
      <c r="B13" s="28" t="inlineStr">
        <is>
          <t>Lekötött betét</t>
        </is>
      </c>
      <c r="C13" s="29" t="n">
        <v>120000</v>
      </c>
      <c r="D13" s="30" t="n">
        <v>0.028</v>
      </c>
      <c r="F13" s="28" t="inlineStr">
        <is>
          <t>MBH Bank</t>
        </is>
      </c>
      <c r="G13" s="29" t="n">
        <v>120000</v>
      </c>
    </row>
    <row r="14">
      <c r="B14" s="25" t="inlineStr">
        <is>
          <t>Tartalékalap</t>
        </is>
      </c>
      <c r="C14" s="26" t="n">
        <v>60000</v>
      </c>
      <c r="D14" s="27" t="n">
        <v>0.004</v>
      </c>
      <c r="F14" s="25" t="inlineStr">
        <is>
          <t>Revolut</t>
        </is>
      </c>
      <c r="G14" s="26" t="n">
        <v>40000</v>
      </c>
    </row>
    <row r="15">
      <c r="B15" s="28" t="inlineStr">
        <is>
          <t>Állampapír</t>
        </is>
      </c>
      <c r="C15" s="29" t="n">
        <v>100000</v>
      </c>
      <c r="D15" s="30" t="n">
        <v>0.055</v>
      </c>
      <c r="F15" s="28" t="inlineStr">
        <is>
          <t>Magyar Államkincstár</t>
        </is>
      </c>
      <c r="G15" s="29" t="n">
        <v>100000</v>
      </c>
    </row>
    <row r="16">
      <c r="B16" s="25" t="inlineStr">
        <is>
          <t>Egészségpénztár</t>
        </is>
      </c>
      <c r="C16" s="26" t="n">
        <v>25000</v>
      </c>
      <c r="D16" s="27" t="n">
        <v>0.012</v>
      </c>
      <c r="F16" s="25" t="inlineStr">
        <is>
          <t>OTP Egészségpénztár</t>
        </is>
      </c>
      <c r="G16" s="26" t="n">
        <v>25000</v>
      </c>
    </row>
    <row r="17">
      <c r="B17" s="28" t="inlineStr">
        <is>
          <t>Célmegtakarítás</t>
        </is>
      </c>
      <c r="C17" s="29" t="n">
        <v>30000</v>
      </c>
      <c r="D17" s="30" t="n">
        <v>0.02</v>
      </c>
      <c r="F17" s="28" t="inlineStr">
        <is>
          <t>Gránit Bank</t>
        </is>
      </c>
      <c r="G17" s="29" t="n">
        <v>30000</v>
      </c>
    </row>
    <row r="18">
      <c r="F18" s="25" t="inlineStr">
        <is>
          <t>Raiffeisen</t>
        </is>
      </c>
      <c r="G18" s="26" t="n">
        <v>70000</v>
      </c>
    </row>
    <row r="19">
      <c r="F19" s="28" t="inlineStr">
        <is>
          <t>Készpénz</t>
        </is>
      </c>
      <c r="G19" s="29" t="n">
        <v>20000</v>
      </c>
    </row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>
      <c r="B37" s="2" t="inlineStr">
        <is>
          <t>Dátum</t>
        </is>
      </c>
      <c r="C37" s="2" t="inlineStr">
        <is>
          <t>Egyenleg változás (Ft)</t>
        </is>
      </c>
    </row>
    <row r="38">
      <c r="B38" s="31" t="inlineStr">
        <is>
          <t>2026.01.05.</t>
        </is>
      </c>
      <c r="C38" s="32" t="n">
        <v>50750</v>
      </c>
    </row>
    <row r="39">
      <c r="B39" s="31" t="inlineStr">
        <is>
          <t>2026.01.18.</t>
        </is>
      </c>
      <c r="C39" s="32" t="n">
        <v>82560</v>
      </c>
    </row>
    <row r="40">
      <c r="B40" s="31" t="inlineStr">
        <is>
          <t>2026.02.03.</t>
        </is>
      </c>
      <c r="C40" s="32" t="n">
        <v>62460</v>
      </c>
    </row>
    <row r="41">
      <c r="B41" s="31" t="inlineStr">
        <is>
          <t>2026.02.20.</t>
        </is>
      </c>
      <c r="C41" s="32" t="n">
        <v>123360</v>
      </c>
    </row>
    <row r="42">
      <c r="B42" s="31" t="inlineStr">
        <is>
          <t>2026.03.07.</t>
        </is>
      </c>
      <c r="C42" s="32" t="n">
        <v>25320</v>
      </c>
    </row>
    <row r="43">
      <c r="B43" s="31" t="inlineStr">
        <is>
          <t>2026.03.21.</t>
        </is>
      </c>
      <c r="C43" s="32" t="n">
        <v>105500</v>
      </c>
    </row>
    <row r="44">
      <c r="B44" s="31" t="inlineStr">
        <is>
          <t>2026.04.04.</t>
        </is>
      </c>
      <c r="C44" s="32" t="n">
        <v>25300</v>
      </c>
    </row>
    <row r="45">
      <c r="B45" s="31" t="inlineStr">
        <is>
          <t>2026.04.19.</t>
        </is>
      </c>
      <c r="C45" s="32" t="n">
        <v>20600</v>
      </c>
    </row>
    <row r="46">
      <c r="B46" s="31" t="inlineStr">
        <is>
          <t>2026.05.06.</t>
        </is>
      </c>
      <c r="C46" s="32" t="n">
        <v>72660</v>
      </c>
    </row>
    <row r="47">
      <c r="B47" s="31" t="inlineStr">
        <is>
          <t>2026.05.23.</t>
        </is>
      </c>
      <c r="C47" s="32" t="n">
        <v>15000</v>
      </c>
    </row>
  </sheetData>
  <mergeCells count="3">
    <mergeCell ref="B1:G1"/>
    <mergeCell ref="B8:D8"/>
    <mergeCell ref="F8:G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55" customWidth="1" min="3" max="3"/>
    <col width="4" customWidth="1" min="4" max="4"/>
  </cols>
  <sheetData>
    <row r="1" ht="40" customHeight="1">
      <c r="B1" s="33" t="inlineStr">
        <is>
          <t>Útmutató – Megtakarítás Követő</t>
        </is>
      </c>
      <c r="C1" s="37" t="n"/>
    </row>
    <row r="2"/>
    <row r="3" ht="20" customHeight="1">
      <c r="B3" s="10" t="inlineStr">
        <is>
          <t>LAPOK LEÍRÁSA</t>
        </is>
      </c>
      <c r="C3" s="37" t="n"/>
    </row>
    <row r="4" ht="30" customHeight="1">
      <c r="B4" s="34" t="inlineStr">
        <is>
          <t>Megtakarítások</t>
        </is>
      </c>
      <c r="C4" s="25" t="inlineStr">
        <is>
          <t>Az összes befizetési és kivéti tétel rögzítésére szolgáló főlap. Minden egyes tranzakciót külön sorba kell felvinni.</t>
        </is>
      </c>
    </row>
    <row r="5" ht="30" customHeight="1">
      <c r="B5" s="35" t="inlineStr">
        <is>
          <t>Összesítő</t>
        </is>
      </c>
      <c r="C5" s="28" t="inlineStr">
        <is>
          <t>Dashboard lap: automatikusan összesíti a befizetéseket, kivéteket és hozamokat. Diagramokat is tartalmaz.</t>
        </is>
      </c>
    </row>
    <row r="6" ht="30" customHeight="1">
      <c r="B6" s="34" t="inlineStr">
        <is>
          <t>Útmutató</t>
        </is>
      </c>
      <c r="C6" s="25" t="inlineStr">
        <is>
          <t>Ez a lap. A munkafüzet használatát ismerteti.</t>
        </is>
      </c>
    </row>
    <row r="7" ht="8" customHeight="1"/>
    <row r="8" ht="20" customHeight="1">
      <c r="B8" s="10" t="inlineStr">
        <is>
          <t>ÚJ SOR FELVITELE</t>
        </is>
      </c>
      <c r="C8" s="37" t="n"/>
    </row>
    <row r="9" ht="30" customHeight="1">
      <c r="B9" s="35" t="inlineStr">
        <is>
          <t>1. lépés</t>
        </is>
      </c>
      <c r="C9" s="28" t="inlineStr">
        <is>
          <t>Nyissa meg a 'Megtakarítások' lapot.</t>
        </is>
      </c>
    </row>
    <row r="10" ht="30" customHeight="1">
      <c r="B10" s="34" t="inlineStr">
        <is>
          <t>2. lépés</t>
        </is>
      </c>
      <c r="C10" s="25" t="inlineStr">
        <is>
          <t>A legutolsó adatsor alá kattintson egy üres sorba.</t>
        </is>
      </c>
    </row>
    <row r="11" ht="30" customHeight="1">
      <c r="B11" s="35" t="inlineStr">
        <is>
          <t>3. lépés</t>
        </is>
      </c>
      <c r="C11" s="28" t="inlineStr">
        <is>
          <t>Töltse ki: Dátum, Típus, Intézmény, Befizetés, Kivét, Kamat% mezőket.</t>
        </is>
      </c>
    </row>
    <row r="12" ht="30" customHeight="1">
      <c r="B12" s="34" t="inlineStr">
        <is>
          <t>4. lépés</t>
        </is>
      </c>
      <c r="C12" s="25" t="inlineStr">
        <is>
          <t>A Kamat összege, Egyenleg változás és Státusz cellák képlettel automatikusan kitöltődnek.</t>
        </is>
      </c>
    </row>
    <row r="13" ht="30" customHeight="1">
      <c r="B13" s="35" t="inlineStr">
        <is>
          <t>5. lépés</t>
        </is>
      </c>
      <c r="C13" s="28" t="inlineStr">
        <is>
          <t>Másolja le a képleteket a G, H, J oszlopból az új sorba, ha szükséges.</t>
        </is>
      </c>
    </row>
    <row r="14" ht="8" customHeight="1"/>
    <row r="15" ht="20" customHeight="1">
      <c r="B15" s="10" t="inlineStr">
        <is>
          <t>SZERKESZTHETŐ MEZŐK</t>
        </is>
      </c>
      <c r="C15" s="37" t="n"/>
    </row>
    <row r="16" ht="30" customHeight="1">
      <c r="B16" s="34" t="inlineStr">
        <is>
          <t>Sárga háttér (#FFFBEB)</t>
        </is>
      </c>
      <c r="C16" s="25" t="inlineStr">
        <is>
          <t>Ezek az adatbeviteli cellák: Dátum, Típus, Intézmény, Befizetés, Kivét, Kamat%, Megjegyzés.</t>
        </is>
      </c>
    </row>
    <row r="17" ht="30" customHeight="1">
      <c r="B17" s="35" t="inlineStr">
        <is>
          <t>Képletcellák</t>
        </is>
      </c>
      <c r="C17" s="28" t="inlineStr">
        <is>
          <t>A Kamat összege (G), Egyenleg változás (H) és Státusz (J) oszlopok képlettel számítódnak – ne törölje őket!</t>
        </is>
      </c>
    </row>
    <row r="18" ht="8" customHeight="1"/>
    <row r="19" ht="20" customHeight="1">
      <c r="B19" s="10" t="inlineStr">
        <is>
          <t>SZÍNKÓDOK</t>
        </is>
      </c>
      <c r="C19" s="37" t="n"/>
    </row>
    <row r="20" ht="30" customHeight="1">
      <c r="B20" s="34" t="inlineStr">
        <is>
          <t>Zöld (#16A34A)</t>
        </is>
      </c>
      <c r="C20" s="25" t="inlineStr">
        <is>
          <t>Pozitív egyenleg, növekvő tétel – a megtakarítás gyarapodik.</t>
        </is>
      </c>
    </row>
    <row r="21" ht="30" customHeight="1">
      <c r="B21" s="35" t="inlineStr">
        <is>
          <t>Piros (#DC2626)</t>
        </is>
      </c>
      <c r="C21" s="28" t="inlineStr">
        <is>
          <t>Csökkenő tétel – a kivét meghaladta a befizetést és hozamot.</t>
        </is>
      </c>
    </row>
    <row r="22" ht="30" customHeight="1">
      <c r="B22" s="34" t="inlineStr">
        <is>
          <t>Sárga (#FFFBEB)</t>
        </is>
      </c>
      <c r="C22" s="25" t="inlineStr">
        <is>
          <t>Adatbeviteli cella – ezt kell kitölteni.</t>
        </is>
      </c>
    </row>
    <row r="23" ht="30" customHeight="1">
      <c r="B23" s="35" t="inlineStr">
        <is>
          <t>Sötétkék (#1E293B)</t>
        </is>
      </c>
      <c r="C23" s="28" t="inlineStr">
        <is>
          <t>Fejlécek – ezeket ne módosítsa.</t>
        </is>
      </c>
    </row>
    <row r="24" ht="30" customHeight="1">
      <c r="B24" s="34" t="inlineStr">
        <is>
          <t>Bordó (#C8102E)</t>
        </is>
      </c>
      <c r="C24" s="25" t="inlineStr">
        <is>
          <t>Összesítő sor / alcím.</t>
        </is>
      </c>
    </row>
    <row r="25" ht="8" customHeight="1"/>
    <row r="26" ht="20" customHeight="1">
      <c r="B26" s="10" t="inlineStr">
        <is>
          <t>DÁTUM ÉS PÉNZNEM FORMÁTUM</t>
        </is>
      </c>
      <c r="C26" s="37" t="n"/>
    </row>
    <row r="27" ht="30" customHeight="1">
      <c r="B27" s="35" t="inlineStr">
        <is>
          <t>Dátum</t>
        </is>
      </c>
      <c r="C27" s="28" t="inlineStr">
        <is>
          <t>Magyar szabvány szerinti formátum: ÉÉÉÉ.HH.NN. (pl. 2026.06.15.) – a pontot ne felejtse el!</t>
        </is>
      </c>
    </row>
    <row r="28" ht="30" customHeight="1">
      <c r="B28" s="34" t="inlineStr">
        <is>
          <t>Forint</t>
        </is>
      </c>
      <c r="C28" s="25" t="inlineStr">
        <is>
          <t>A befizetési összegeket egész forintban adja meg (pl. 50000). A cella automatikusan 'Ft' jelzéssel jeleníti meg.</t>
        </is>
      </c>
    </row>
    <row r="29" ht="30" customHeight="1">
      <c r="B29" s="35" t="inlineStr">
        <is>
          <t>Kamat %</t>
        </is>
      </c>
      <c r="C29" s="28" t="inlineStr">
        <is>
          <t>A kamatot százalékban adja meg (pl. 1,5 helyett 0,015 tizedesként, vagy a cellát % formátumban töltse ki).</t>
        </is>
      </c>
    </row>
    <row r="30" ht="8" customHeight="1"/>
    <row r="31" ht="20" customHeight="1">
      <c r="B31" s="10" t="inlineStr">
        <is>
          <t>KÉPLETEK</t>
        </is>
      </c>
      <c r="C31" s="37" t="n"/>
    </row>
    <row r="32" ht="30" customHeight="1">
      <c r="B32" s="34" t="inlineStr">
        <is>
          <t>Kamat összege (G)</t>
        </is>
      </c>
      <c r="C32" s="25">
        <f>IF(AND(D&gt;0,F&gt;0),D*F,0) — csak akkor számít hozamot, ha van befizetés és kamatráta.</f>
        <v/>
      </c>
    </row>
    <row r="33" ht="30" customHeight="1">
      <c r="B33" s="35" t="inlineStr">
        <is>
          <t>Egyenleg változás (H)</t>
        </is>
      </c>
      <c r="C33" s="28">
        <f>D-E+G — befizetés mínusz kivét plusz hozam.</f>
        <v/>
      </c>
    </row>
    <row r="34" ht="30" customHeight="1">
      <c r="B34" s="34" t="inlineStr">
        <is>
          <t>Státusz (J)</t>
        </is>
      </c>
      <c r="C34" s="25">
        <f>IF(H&gt;=0,"Növekvő","Csökkenő") — automatikusan értékeli a sort.</f>
        <v/>
      </c>
    </row>
    <row r="35" ht="8" customHeight="1"/>
    <row r="36" ht="20" customHeight="1">
      <c r="B36" s="10" t="inlineStr">
        <is>
          <t>TIPPEK</t>
        </is>
      </c>
      <c r="C36" s="37" t="n"/>
    </row>
    <row r="37" ht="30" customHeight="1">
      <c r="B37" s="35" t="inlineStr">
        <is>
          <t>Rendszeres megtakarítás</t>
        </is>
      </c>
      <c r="C37" s="28" t="inlineStr">
        <is>
          <t>Havonta rögzítse az összes tranzakciót, hogy az összesítő naprakész legyen.</t>
        </is>
      </c>
    </row>
    <row r="38" ht="30" customHeight="1">
      <c r="B38" s="34" t="inlineStr">
        <is>
          <t>Több típus</t>
        </is>
      </c>
      <c r="C38" s="25" t="inlineStr">
        <is>
          <t>Különböző megtakarítási típusokat (pl. állampapír, betét, alap) érdemes külön sorokban kezelni.</t>
        </is>
      </c>
    </row>
    <row r="39" ht="30" customHeight="1">
      <c r="B39" s="35" t="inlineStr">
        <is>
          <t>Biztonsági mentés</t>
        </is>
      </c>
      <c r="C39" s="28" t="inlineStr">
        <is>
          <t>Rendszeresen mentse a fájlt és készítsen biztonsági másolatot (pl. felhőbe feltöltve).</t>
        </is>
      </c>
    </row>
  </sheetData>
  <mergeCells count="8">
    <mergeCell ref="B1:C1"/>
    <mergeCell ref="B3:C3"/>
    <mergeCell ref="B8:C8"/>
    <mergeCell ref="B15:C15"/>
    <mergeCell ref="B19:C19"/>
    <mergeCell ref="B26:C26"/>
    <mergeCell ref="B31:C31"/>
    <mergeCell ref="B36:C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2026-06-22T05:04:32Z</dcterms:created>
  <dcterms:modified xmlns:dcterms="http://purl.org/dc/terms/" xmlns:xsi="http://www.w3.org/2001/XMLSchema-instance" xsi:type="dcterms:W3CDTF">2026-06-22T05:04:32Z</dcterms:modified>
</cp:coreProperties>
</file>