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öltségvetés" sheetId="1" state="visible" r:id="rId1"/>
    <sheet xmlns:r="http://schemas.openxmlformats.org/officeDocument/2006/relationships" name="Összesítő" sheetId="2" state="visible" r:id="rId2"/>
    <sheet xmlns:r="http://schemas.openxmlformats.org/officeDocument/2006/relationships" name="Útmutató" sheetId="3" state="visible" r:id="rId3"/>
  </sheets>
  <definedNames>
    <definedName name="_xlnm._FilterDatabase" localSheetId="0" hidden="1">'Költségvetés'!$A$3:$S$103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&quot;Ft&quot;"/>
    <numFmt numFmtId="165" formatCode="0.0%"/>
    <numFmt numFmtId="166" formatCode="yyyy.mm.dd.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1F2937"/>
      <sz val="10"/>
    </font>
    <font>
      <name val="Aptos"/>
      <color rgb="004B5563"/>
      <sz val="9"/>
    </font>
  </fonts>
  <fills count="9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3F4F6"/>
      </patternFill>
    </fill>
    <fill>
      <patternFill patternType="solid">
        <fgColor rgb="00FFFFFF"/>
      </patternFill>
    </fill>
    <fill>
      <patternFill patternType="solid">
        <fgColor rgb="00C8102E"/>
      </patternFill>
    </fill>
    <fill>
      <patternFill patternType="solid">
        <fgColor rgb="00DBEAF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center" vertical="center" wrapText="1"/>
    </xf>
    <xf numFmtId="164" fontId="2" fillId="7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165" fontId="3" fillId="3" borderId="1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right" vertical="center"/>
    </xf>
    <xf numFmtId="166" fontId="3" fillId="3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165" fontId="3" fillId="6" borderId="1" applyAlignment="1" pivotButton="0" quotePrefix="0" xfId="0">
      <alignment horizontal="center" vertical="center" wrapText="1"/>
    </xf>
    <xf numFmtId="0" fontId="4" fillId="8" borderId="1" applyAlignment="1" pivotButton="0" quotePrefix="0" xfId="0">
      <alignment horizontal="left" vertical="center" wrapText="1"/>
    </xf>
    <xf numFmtId="0" fontId="5" fillId="8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1F2937"/>
        <sz val="10"/>
      </font>
      <fill>
        <patternFill patternType="solid">
          <fgColor rgb="00F59E0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Költségek kategóriánként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'Összesítő'!B16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'Összesítő'!$A$17:$A$26</f>
            </numRef>
          </cat>
          <val>
            <numRef>
              <f>'Összesítő'!$B$17:$B$26</f>
            </numRef>
          </val>
        </ser>
        <ser>
          <idx val="1"/>
          <order val="1"/>
          <tx>
            <strRef>
              <f>'Összesítő'!C16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'Összesítő'!$A$17:$A$26</f>
            </numRef>
          </cat>
          <val>
            <numRef>
              <f>'Összesítő'!$C$17:$C$26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Kategória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Összeg (Ft)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Tervezett költség megoszlása</a:t>
            </a:r>
          </a:p>
        </rich>
      </tx>
    </title>
    <plotArea>
      <pieChart>
        <varyColors val="1"/>
        <ser>
          <idx val="0"/>
          <order val="0"/>
          <tx>
            <strRef>
              <f>'Összesítő'!B16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'Összesítő'!$A$17:$A$26</f>
            </numRef>
          </cat>
          <val>
            <numRef>
              <f>'Összesítő'!$B$17:$B$26</f>
            </numRef>
          </val>
        </ser>
        <dLbls>
          <showPercent val="1"/>
          <showLeaderLines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Kumulált tényleges kiadás teljesítési dátum szerint</a:t>
            </a:r>
          </a:p>
        </rich>
      </tx>
    </title>
    <plotArea>
      <lineChart>
        <grouping val="standard"/>
        <ser>
          <idx val="0"/>
          <order val="0"/>
          <tx>
            <strRef>
              <f>'Összesítő'!H16</f>
            </strRef>
          </tx>
          <spPr>
            <a:ln xmlns:a="http://schemas.openxmlformats.org/drawingml/2006/main" w="28575">
              <a:solidFill>
                <a:srgbClr val="0F766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'Összesítő'!$F$17:$F$116</f>
            </numRef>
          </cat>
          <val>
            <numRef>
              <f>'Összesítő'!$H$17:$H$116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Teljesítés dátuma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Összeg (Ft)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1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17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33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2" customWidth="1" min="3" max="3"/>
    <col width="22" customWidth="1" min="4" max="4"/>
    <col width="30" customWidth="1" min="5" max="5"/>
    <col width="21" customWidth="1" min="6" max="6"/>
    <col width="16" customWidth="1" min="7" max="7"/>
    <col width="14" customWidth="1" min="8" max="8"/>
    <col width="20" customWidth="1" min="9" max="9"/>
    <col width="12" customWidth="1" min="10" max="10"/>
    <col width="22" customWidth="1" min="11" max="11"/>
    <col width="18" customWidth="1" min="12" max="12"/>
    <col width="23" customWidth="1" min="13" max="13"/>
    <col width="23" customWidth="1" min="14" max="14"/>
    <col width="16" customWidth="1" min="15" max="15"/>
    <col width="17" customWidth="1" min="16" max="16"/>
    <col width="19" customWidth="1" min="17" max="17"/>
    <col width="32" customWidth="1" min="18" max="18"/>
    <col width="18" customWidth="1" min="19" max="19"/>
  </cols>
  <sheetData>
    <row r="1" ht="30" customHeight="1">
      <c r="A1" s="1" t="inlineStr">
        <is>
          <t>Lakásfelújítás költségvetés</t>
        </is>
      </c>
    </row>
    <row r="2"/>
    <row r="3" ht="42" customHeight="1">
      <c r="A3" s="2" t="inlineStr">
        <is>
          <t>Azonosító</t>
        </is>
      </c>
      <c r="B3" s="2" t="inlineStr">
        <is>
          <t>Tétel megnevezése</t>
        </is>
      </c>
      <c r="C3" s="2" t="inlineStr">
        <is>
          <t>Kategória</t>
        </is>
      </c>
      <c r="D3" s="2" t="inlineStr">
        <is>
          <t>Helyiség</t>
        </is>
      </c>
      <c r="E3" s="2" t="inlineStr">
        <is>
          <t>Beszállító / kivitelező</t>
        </is>
      </c>
      <c r="F3" s="2" t="inlineStr">
        <is>
          <t>Vállalkozási forma</t>
        </is>
      </c>
      <c r="G3" s="2" t="inlineStr">
        <is>
          <t>Tervezett mennyiség</t>
        </is>
      </c>
      <c r="H3" s="2" t="inlineStr">
        <is>
          <t>Mértékegység</t>
        </is>
      </c>
      <c r="I3" s="2" t="inlineStr">
        <is>
          <t>Tervezett egységár (nettó, Ft)</t>
        </is>
      </c>
      <c r="J3" s="2" t="inlineStr">
        <is>
          <t>ÁFA-kulcs</t>
        </is>
      </c>
      <c r="K3" s="2" t="inlineStr">
        <is>
          <t>Tervezett költség (nettó, Ft)</t>
        </is>
      </c>
      <c r="L3" s="2" t="inlineStr">
        <is>
          <t>Tervezett ÁFA (Ft)</t>
        </is>
      </c>
      <c r="M3" s="2" t="inlineStr">
        <is>
          <t>Tervezett költség (bruttó, Ft)</t>
        </is>
      </c>
      <c r="N3" s="2" t="inlineStr">
        <is>
          <t>Tényleges költség (bruttó, Ft)</t>
        </is>
      </c>
      <c r="O3" s="2" t="inlineStr">
        <is>
          <t>Eltérés (Ft)</t>
        </is>
      </c>
      <c r="P3" s="2" t="inlineStr">
        <is>
          <t>Teljesítés dátuma</t>
        </is>
      </c>
      <c r="Q3" s="2" t="inlineStr">
        <is>
          <t>Fizetési státusz</t>
        </is>
      </c>
      <c r="R3" s="2" t="inlineStr">
        <is>
          <t>Megjegyzés</t>
        </is>
      </c>
      <c r="S3" s="2" t="inlineStr">
        <is>
          <t>Fizetési jelzés</t>
        </is>
      </c>
    </row>
    <row r="4">
      <c r="A4" s="3">
        <f>IF(B4="","",ROW()-3)</f>
        <v/>
      </c>
      <c r="B4" s="4" t="inlineStr">
        <is>
          <t>Bontási munkák</t>
        </is>
      </c>
      <c r="C4" s="4" t="inlineStr">
        <is>
          <t>Bontás</t>
        </is>
      </c>
      <c r="D4" s="4" t="inlineStr">
        <is>
          <t>Teljes lakás</t>
        </is>
      </c>
      <c r="E4" s="4" t="inlineStr">
        <is>
          <t>TisztaOtthon Kft.</t>
        </is>
      </c>
      <c r="F4" s="4" t="inlineStr">
        <is>
          <t>Kft.</t>
        </is>
      </c>
      <c r="G4" s="5" t="n">
        <v>1</v>
      </c>
      <c r="H4" s="5" t="inlineStr">
        <is>
          <t>alkalom</t>
        </is>
      </c>
      <c r="I4" s="6" t="n">
        <v>180000</v>
      </c>
      <c r="J4" s="7" t="n">
        <v>0.27</v>
      </c>
      <c r="K4" s="8">
        <f>IF(OR(G4="",I4=""),"",G4*I4)</f>
        <v/>
      </c>
      <c r="L4" s="8">
        <f>IF(K4="","",K4*J4)</f>
        <v/>
      </c>
      <c r="M4" s="8">
        <f>IF(K4="","",K4+L4)</f>
        <v/>
      </c>
      <c r="N4" s="6" t="n">
        <v>230000</v>
      </c>
      <c r="O4" s="8">
        <f>IF(OR(N4="",M4=""),"",N4-M4)</f>
        <v/>
      </c>
      <c r="P4" s="9" t="n">
        <v>46099</v>
      </c>
      <c r="Q4" s="5" t="inlineStr">
        <is>
          <t>Kifizetve</t>
        </is>
      </c>
      <c r="R4" s="4" t="inlineStr">
        <is>
          <t>Budapest, árajánlat alapján</t>
        </is>
      </c>
      <c r="S4" s="3">
        <f>IF(Q4="","",IF(Q4="Kifizetve","Rendezve",IF(Q4="Részben fizetve","Folyamatban","Nyitott")))</f>
        <v/>
      </c>
    </row>
    <row r="5">
      <c r="A5" s="3">
        <f>IF(B5="","",ROW()-3)</f>
        <v/>
      </c>
      <c r="B5" s="4" t="inlineStr">
        <is>
          <t>Villanyvezetékek cseréje</t>
        </is>
      </c>
      <c r="C5" s="4" t="inlineStr">
        <is>
          <t>Villanyszerelés</t>
        </is>
      </c>
      <c r="D5" s="4" t="inlineStr">
        <is>
          <t>Nappali és háló</t>
        </is>
      </c>
      <c r="E5" s="4" t="inlineStr">
        <is>
          <t>Varga István</t>
        </is>
      </c>
      <c r="F5" s="4" t="inlineStr">
        <is>
          <t>egyéni vállalkozó</t>
        </is>
      </c>
      <c r="G5" s="5" t="n">
        <v>65</v>
      </c>
      <c r="H5" s="5" t="inlineStr">
        <is>
          <t>óra</t>
        </is>
      </c>
      <c r="I5" s="6" t="n">
        <v>12500</v>
      </c>
      <c r="J5" s="7" t="n">
        <v>0.27</v>
      </c>
      <c r="K5" s="8">
        <f>IF(OR(G5="",I5=""),"",G5*I5)</f>
        <v/>
      </c>
      <c r="L5" s="8">
        <f>IF(K5="","",K5*J5)</f>
        <v/>
      </c>
      <c r="M5" s="8">
        <f>IF(K5="","",K5+L5)</f>
        <v/>
      </c>
      <c r="N5" s="6" t="n">
        <v>1000000</v>
      </c>
      <c r="O5" s="8">
        <f>IF(OR(N5="",M5=""),"",N5-M5)</f>
        <v/>
      </c>
      <c r="P5" s="9" t="n">
        <v>46117</v>
      </c>
      <c r="Q5" s="5" t="inlineStr">
        <is>
          <t>Kifizetve</t>
        </is>
      </c>
      <c r="R5" s="4" t="inlineStr">
        <is>
          <t>Budapest, részszámlák alapján</t>
        </is>
      </c>
      <c r="S5" s="3">
        <f>IF(Q5="","",IF(Q5="Kifizetve","Rendezve",IF(Q5="Részben fizetve","Folyamatban","Nyitott")))</f>
        <v/>
      </c>
    </row>
    <row r="6">
      <c r="A6" s="3">
        <f>IF(B6="","",ROW()-3)</f>
        <v/>
      </c>
      <c r="B6" s="4" t="inlineStr">
        <is>
          <t>Vízvezeték-szerelés</t>
        </is>
      </c>
      <c r="C6" s="4" t="inlineStr">
        <is>
          <t>Víz- és fűtésszerelés</t>
        </is>
      </c>
      <c r="D6" s="4" t="inlineStr">
        <is>
          <t>Fürdőszoba</t>
        </is>
      </c>
      <c r="E6" s="4" t="inlineStr">
        <is>
          <t>Kovács Anna Bt.</t>
        </is>
      </c>
      <c r="F6" s="4" t="inlineStr">
        <is>
          <t>Bt.</t>
        </is>
      </c>
      <c r="G6" s="5" t="n">
        <v>1</v>
      </c>
      <c r="H6" s="5" t="inlineStr">
        <is>
          <t>projekt</t>
        </is>
      </c>
      <c r="I6" s="6" t="n">
        <v>420000</v>
      </c>
      <c r="J6" s="7" t="n">
        <v>0.27</v>
      </c>
      <c r="K6" s="8">
        <f>IF(OR(G6="",I6=""),"",G6*I6)</f>
        <v/>
      </c>
      <c r="L6" s="8">
        <f>IF(K6="","",K6*J6)</f>
        <v/>
      </c>
      <c r="M6" s="8">
        <f>IF(K6="","",K6+L6)</f>
        <v/>
      </c>
      <c r="N6" s="6" t="n">
        <v>550000</v>
      </c>
      <c r="O6" s="8">
        <f>IF(OR(N6="",M6=""),"",N6-M6)</f>
        <v/>
      </c>
      <c r="P6" s="9" t="n">
        <v>46134</v>
      </c>
      <c r="Q6" s="5" t="inlineStr">
        <is>
          <t>Kifizetve</t>
        </is>
      </c>
      <c r="R6" s="4" t="inlineStr">
        <is>
          <t>Budapest, komplett kiállások</t>
        </is>
      </c>
      <c r="S6" s="3">
        <f>IF(Q6="","",IF(Q6="Kifizetve","Rendezve",IF(Q6="Részben fizetve","Folyamatban","Nyitott")))</f>
        <v/>
      </c>
    </row>
    <row r="7">
      <c r="A7" s="3">
        <f>IF(B7="","",ROW()-3)</f>
        <v/>
      </c>
      <c r="B7" s="4" t="inlineStr">
        <is>
          <t>Fürdőszobai burkolat</t>
        </is>
      </c>
      <c r="C7" s="4" t="inlineStr">
        <is>
          <t>Burkolás</t>
        </is>
      </c>
      <c r="D7" s="4" t="inlineStr">
        <is>
          <t>Fürdőszoba</t>
        </is>
      </c>
      <c r="E7" s="4" t="inlineStr">
        <is>
          <t>Kerámia Centrum Kft.</t>
        </is>
      </c>
      <c r="F7" s="4" t="inlineStr">
        <is>
          <t>Kft.</t>
        </is>
      </c>
      <c r="G7" s="5" t="n">
        <v>28</v>
      </c>
      <c r="H7" s="5" t="inlineStr">
        <is>
          <t>m²</t>
        </is>
      </c>
      <c r="I7" s="6" t="n">
        <v>8900</v>
      </c>
      <c r="J7" s="7" t="n">
        <v>0.27</v>
      </c>
      <c r="K7" s="8">
        <f>IF(OR(G7="",I7=""),"",G7*I7)</f>
        <v/>
      </c>
      <c r="L7" s="8">
        <f>IF(K7="","",K7*J7)</f>
        <v/>
      </c>
      <c r="M7" s="8">
        <f>IF(K7="","",K7+L7)</f>
        <v/>
      </c>
      <c r="N7" s="6" t="n">
        <v>310000</v>
      </c>
      <c r="O7" s="8">
        <f>IF(OR(N7="",M7=""),"",N7-M7)</f>
        <v/>
      </c>
      <c r="P7" s="9" t="n">
        <v>46157</v>
      </c>
      <c r="Q7" s="5" t="inlineStr">
        <is>
          <t>Részben fizetve</t>
        </is>
      </c>
      <c r="R7" s="4" t="inlineStr">
        <is>
          <t>Szeged, burkolatanyag külön számlán</t>
        </is>
      </c>
      <c r="S7" s="3">
        <f>IF(Q7="","",IF(Q7="Kifizetve","Rendezve",IF(Q7="Részben fizetve","Folyamatban","Nyitott")))</f>
        <v/>
      </c>
    </row>
    <row r="8">
      <c r="A8" s="3">
        <f>IF(B8="","",ROW()-3)</f>
        <v/>
      </c>
      <c r="B8" s="4" t="inlineStr">
        <is>
          <t>Laminált padló</t>
        </is>
      </c>
      <c r="C8" s="4" t="inlineStr">
        <is>
          <t>Burkolás</t>
        </is>
      </c>
      <c r="D8" s="4" t="inlineStr">
        <is>
          <t>Nappali</t>
        </is>
      </c>
      <c r="E8" s="4" t="inlineStr">
        <is>
          <t>Nagy Péter</t>
        </is>
      </c>
      <c r="F8" s="4" t="inlineStr">
        <is>
          <t>egyéni vállalkozó</t>
        </is>
      </c>
      <c r="G8" s="5" t="n">
        <v>42</v>
      </c>
      <c r="H8" s="5" t="inlineStr">
        <is>
          <t>m²</t>
        </is>
      </c>
      <c r="I8" s="6" t="n">
        <v>6500</v>
      </c>
      <c r="J8" s="7" t="n">
        <v>0.27</v>
      </c>
      <c r="K8" s="8">
        <f>IF(OR(G8="",I8=""),"",G8*I8)</f>
        <v/>
      </c>
      <c r="L8" s="8">
        <f>IF(K8="","",K8*J8)</f>
        <v/>
      </c>
      <c r="M8" s="8">
        <f>IF(K8="","",K8+L8)</f>
        <v/>
      </c>
      <c r="N8" s="6" t="n">
        <v>346710</v>
      </c>
      <c r="O8" s="8">
        <f>IF(OR(N8="",M8=""),"",N8-M8)</f>
        <v/>
      </c>
      <c r="P8" s="9" t="n">
        <v>46176</v>
      </c>
      <c r="Q8" s="5" t="inlineStr">
        <is>
          <t>Kifizetve</t>
        </is>
      </c>
      <c r="R8" s="4" t="inlineStr">
        <is>
          <t>Debrecen, alátéttel együtt</t>
        </is>
      </c>
      <c r="S8" s="3">
        <f>IF(Q8="","",IF(Q8="Kifizetve","Rendezve",IF(Q8="Részben fizetve","Folyamatban","Nyitott")))</f>
        <v/>
      </c>
    </row>
    <row r="9">
      <c r="A9" s="3">
        <f>IF(B9="","",ROW()-3)</f>
        <v/>
      </c>
      <c r="B9" s="4" t="inlineStr">
        <is>
          <t>Festés és glettelés</t>
        </is>
      </c>
      <c r="C9" s="4" t="inlineStr">
        <is>
          <t>Festés</t>
        </is>
      </c>
      <c r="D9" s="4" t="inlineStr">
        <is>
          <t>Teljes lakás</t>
        </is>
      </c>
      <c r="E9" s="4" t="inlineStr">
        <is>
          <t>Szabó Gábor</t>
        </is>
      </c>
      <c r="F9" s="4" t="inlineStr">
        <is>
          <t>egyéni vállalkozó</t>
        </is>
      </c>
      <c r="G9" s="5" t="n">
        <v>120</v>
      </c>
      <c r="H9" s="5" t="inlineStr">
        <is>
          <t>m²</t>
        </is>
      </c>
      <c r="I9" s="6" t="n">
        <v>3800</v>
      </c>
      <c r="J9" s="7" t="n">
        <v>0.27</v>
      </c>
      <c r="K9" s="8">
        <f>IF(OR(G9="",I9=""),"",G9*I9)</f>
        <v/>
      </c>
      <c r="L9" s="8">
        <f>IF(K9="","",K9*J9)</f>
        <v/>
      </c>
      <c r="M9" s="8">
        <f>IF(K9="","",K9+L9)</f>
        <v/>
      </c>
      <c r="N9" s="6" t="n">
        <v>600000</v>
      </c>
      <c r="O9" s="8">
        <f>IF(OR(N9="",M9=""),"",N9-M9)</f>
        <v/>
      </c>
      <c r="P9" s="9" t="n">
        <v>46189</v>
      </c>
      <c r="Q9" s="5" t="inlineStr">
        <is>
          <t>Részben fizetve</t>
        </is>
      </c>
      <c r="R9" s="4" t="inlineStr">
        <is>
          <t>Budapest, két réteg festéssel</t>
        </is>
      </c>
      <c r="S9" s="3">
        <f>IF(Q9="","",IF(Q9="Kifizetve","Rendezve",IF(Q9="Részben fizetve","Folyamatban","Nyitott")))</f>
        <v/>
      </c>
    </row>
    <row r="10">
      <c r="A10" s="3">
        <f>IF(B10="","",ROW()-3)</f>
        <v/>
      </c>
      <c r="B10" s="4" t="inlineStr">
        <is>
          <t>Konyhabútor</t>
        </is>
      </c>
      <c r="C10" s="4" t="inlineStr">
        <is>
          <t>Konyha</t>
        </is>
      </c>
      <c r="D10" s="4" t="inlineStr">
        <is>
          <t>Konyha</t>
        </is>
      </c>
      <c r="E10" s="4" t="inlineStr">
        <is>
          <t>ModernKonyha Kft.</t>
        </is>
      </c>
      <c r="F10" s="4" t="inlineStr">
        <is>
          <t>Kft.</t>
        </is>
      </c>
      <c r="G10" s="5" t="n">
        <v>1</v>
      </c>
      <c r="H10" s="5" t="inlineStr">
        <is>
          <t>projekt</t>
        </is>
      </c>
      <c r="I10" s="6" t="n">
        <v>1850000</v>
      </c>
      <c r="J10" s="7" t="n">
        <v>0.27</v>
      </c>
      <c r="K10" s="8">
        <f>IF(OR(G10="",I10=""),"",G10*I10)</f>
        <v/>
      </c>
      <c r="L10" s="8">
        <f>IF(K10="","",K10*J10)</f>
        <v/>
      </c>
      <c r="M10" s="8">
        <f>IF(K10="","",K10+L10)</f>
        <v/>
      </c>
      <c r="N10" s="6" t="n">
        <v>2350000</v>
      </c>
      <c r="O10" s="8">
        <f>IF(OR(N10="",M10=""),"",N10-M10)</f>
        <v/>
      </c>
      <c r="P10" s="9" t="n">
        <v>46207</v>
      </c>
      <c r="Q10" s="5" t="inlineStr">
        <is>
          <t>Részben fizetve</t>
        </is>
      </c>
      <c r="R10" s="4" t="inlineStr">
        <is>
          <t>Budapest, gépek nélkül</t>
        </is>
      </c>
      <c r="S10" s="3">
        <f>IF(Q10="","",IF(Q10="Kifizetve","Rendezve",IF(Q10="Részben fizetve","Folyamatban","Nyitott")))</f>
        <v/>
      </c>
    </row>
    <row r="11">
      <c r="A11" s="3">
        <f>IF(B11="","",ROW()-3)</f>
        <v/>
      </c>
      <c r="B11" s="4" t="inlineStr">
        <is>
          <t>Beltéri ajtók</t>
        </is>
      </c>
      <c r="C11" s="4" t="inlineStr">
        <is>
          <t>Asztalosmunka</t>
        </is>
      </c>
      <c r="D11" s="4" t="inlineStr">
        <is>
          <t>Közlekedő és hálók</t>
        </is>
      </c>
      <c r="E11" s="4" t="inlineStr">
        <is>
          <t>AjtóPont Bt.</t>
        </is>
      </c>
      <c r="F11" s="4" t="inlineStr">
        <is>
          <t>Bt.</t>
        </is>
      </c>
      <c r="G11" s="5" t="n">
        <v>4</v>
      </c>
      <c r="H11" s="5" t="inlineStr">
        <is>
          <t>db</t>
        </is>
      </c>
      <c r="I11" s="6" t="n">
        <v>145000</v>
      </c>
      <c r="J11" s="7" t="n">
        <v>0.27</v>
      </c>
      <c r="K11" s="8">
        <f>IF(OR(G11="",I11=""),"",G11*I11)</f>
        <v/>
      </c>
      <c r="L11" s="8">
        <f>IF(K11="","",K11*J11)</f>
        <v/>
      </c>
      <c r="M11" s="8">
        <f>IF(K11="","",K11+L11)</f>
        <v/>
      </c>
      <c r="N11" s="6" t="n">
        <v>700000</v>
      </c>
      <c r="O11" s="8">
        <f>IF(OR(N11="",M11=""),"",N11-M11)</f>
        <v/>
      </c>
      <c r="P11" s="9" t="n">
        <v>46222</v>
      </c>
      <c r="Q11" s="5" t="inlineStr">
        <is>
          <t>Kifizetve</t>
        </is>
      </c>
      <c r="R11" s="4" t="inlineStr">
        <is>
          <t>Győr, szereléssel együtt</t>
        </is>
      </c>
      <c r="S11" s="3">
        <f>IF(Q11="","",IF(Q11="Kifizetve","Rendezve",IF(Q11="Részben fizetve","Folyamatban","Nyitott")))</f>
        <v/>
      </c>
    </row>
    <row r="12">
      <c r="A12" s="3">
        <f>IF(B12="","",ROW()-3)</f>
        <v/>
      </c>
      <c r="B12" s="4" t="inlineStr">
        <is>
          <t>Fürdőkád és csaptelep</t>
        </is>
      </c>
      <c r="C12" s="4" t="inlineStr">
        <is>
          <t>Fürdőszoba</t>
        </is>
      </c>
      <c r="D12" s="4" t="inlineStr">
        <is>
          <t>Fürdőszoba</t>
        </is>
      </c>
      <c r="E12" s="4" t="inlineStr">
        <is>
          <t>Horváth Zoltán</t>
        </is>
      </c>
      <c r="F12" s="4" t="inlineStr">
        <is>
          <t>egyéni vállalkozó</t>
        </is>
      </c>
      <c r="G12" s="5" t="n">
        <v>1</v>
      </c>
      <c r="H12" s="5" t="inlineStr">
        <is>
          <t>csomag</t>
        </is>
      </c>
      <c r="I12" s="6" t="n">
        <v>385000</v>
      </c>
      <c r="J12" s="7" t="n">
        <v>0.27</v>
      </c>
      <c r="K12" s="8">
        <f>IF(OR(G12="",I12=""),"",G12*I12)</f>
        <v/>
      </c>
      <c r="L12" s="8">
        <f>IF(K12="","",K12*J12)</f>
        <v/>
      </c>
      <c r="M12" s="8">
        <f>IF(K12="","",K12+L12)</f>
        <v/>
      </c>
      <c r="N12" s="6" t="n">
        <v>490000</v>
      </c>
      <c r="O12" s="8">
        <f>IF(OR(N12="",M12=""),"",N12-M12)</f>
        <v/>
      </c>
      <c r="P12" s="9" t="n">
        <v>46262</v>
      </c>
      <c r="Q12" s="5" t="inlineStr">
        <is>
          <t>Kifizetve</t>
        </is>
      </c>
      <c r="R12" s="4" t="inlineStr">
        <is>
          <t>Pécs, szaniterekkel együtt</t>
        </is>
      </c>
      <c r="S12" s="3">
        <f>IF(Q12="","",IF(Q12="Kifizetve","Rendezve",IF(Q12="Részben fizetve","Folyamatban","Nyitott")))</f>
        <v/>
      </c>
    </row>
    <row r="13">
      <c r="A13" s="3">
        <f>IF(B13="","",ROW()-3)</f>
        <v/>
      </c>
      <c r="B13" s="4" t="inlineStr">
        <is>
          <t>Takarítás és elszállítás</t>
        </is>
      </c>
      <c r="C13" s="4" t="inlineStr">
        <is>
          <t>Előkészítés</t>
        </is>
      </c>
      <c r="D13" s="4" t="inlineStr">
        <is>
          <t>Teljes lakás</t>
        </is>
      </c>
      <c r="E13" s="4" t="inlineStr">
        <is>
          <t>Kiss Mária</t>
        </is>
      </c>
      <c r="F13" s="4" t="inlineStr">
        <is>
          <t>egyéni vállalkozó</t>
        </is>
      </c>
      <c r="G13" s="5" t="n">
        <v>3</v>
      </c>
      <c r="H13" s="5" t="inlineStr">
        <is>
          <t>alkalom</t>
        </is>
      </c>
      <c r="I13" s="6" t="n">
        <v>45000</v>
      </c>
      <c r="J13" s="7" t="n">
        <v>0.27</v>
      </c>
      <c r="K13" s="8">
        <f>IF(OR(G13="",I13=""),"",G13*I13)</f>
        <v/>
      </c>
      <c r="L13" s="8">
        <f>IF(K13="","",K13*J13)</f>
        <v/>
      </c>
      <c r="M13" s="8">
        <f>IF(K13="","",K13+L13)</f>
        <v/>
      </c>
      <c r="N13" s="6" t="n"/>
      <c r="O13" s="8">
        <f>IF(OR(N13="",M13=""),"",N13-M13)</f>
        <v/>
      </c>
      <c r="P13" s="9" t="n">
        <v>46270</v>
      </c>
      <c r="Q13" s="5" t="inlineStr">
        <is>
          <t>Nyitott</t>
        </is>
      </c>
      <c r="R13" s="4" t="inlineStr">
        <is>
          <t>Budapest, teljesítés igazolásra vár</t>
        </is>
      </c>
      <c r="S13" s="3">
        <f>IF(Q13="","",IF(Q13="Kifizetve","Rendezve",IF(Q13="Részben fizetve","Folyamatban","Nyitott")))</f>
        <v/>
      </c>
    </row>
    <row r="14">
      <c r="A14" s="3">
        <f>IF(B14="","",ROW()-3)</f>
        <v/>
      </c>
      <c r="B14" s="4" t="n"/>
      <c r="C14" s="4" t="n"/>
      <c r="D14" s="4" t="n"/>
      <c r="E14" s="4" t="n"/>
      <c r="F14" s="4" t="n"/>
      <c r="G14" s="5" t="n"/>
      <c r="H14" s="5" t="n"/>
      <c r="I14" s="6" t="n"/>
      <c r="J14" s="7" t="n"/>
      <c r="K14" s="8">
        <f>IF(OR(G14="",I14=""),"",G14*I14)</f>
        <v/>
      </c>
      <c r="L14" s="8">
        <f>IF(K14="","",K14*J14)</f>
        <v/>
      </c>
      <c r="M14" s="8">
        <f>IF(K14="","",K14+L14)</f>
        <v/>
      </c>
      <c r="N14" s="6" t="n"/>
      <c r="O14" s="8">
        <f>IF(OR(N14="",M14=""),"",N14-M14)</f>
        <v/>
      </c>
      <c r="P14" s="9" t="n"/>
      <c r="Q14" s="5" t="n"/>
      <c r="R14" s="4" t="n"/>
      <c r="S14" s="3">
        <f>IF(Q14="","",IF(Q14="Kifizetve","Rendezve",IF(Q14="Részben fizetve","Folyamatban","Nyitott")))</f>
        <v/>
      </c>
    </row>
    <row r="15">
      <c r="A15" s="3">
        <f>IF(B15="","",ROW()-3)</f>
        <v/>
      </c>
      <c r="B15" s="4" t="n"/>
      <c r="C15" s="4" t="n"/>
      <c r="D15" s="4" t="n"/>
      <c r="E15" s="4" t="n"/>
      <c r="F15" s="4" t="n"/>
      <c r="G15" s="5" t="n"/>
      <c r="H15" s="5" t="n"/>
      <c r="I15" s="6" t="n"/>
      <c r="J15" s="7" t="n"/>
      <c r="K15" s="8">
        <f>IF(OR(G15="",I15=""),"",G15*I15)</f>
        <v/>
      </c>
      <c r="L15" s="8">
        <f>IF(K15="","",K15*J15)</f>
        <v/>
      </c>
      <c r="M15" s="8">
        <f>IF(K15="","",K15+L15)</f>
        <v/>
      </c>
      <c r="N15" s="6" t="n"/>
      <c r="O15" s="8">
        <f>IF(OR(N15="",M15=""),"",N15-M15)</f>
        <v/>
      </c>
      <c r="P15" s="9" t="n"/>
      <c r="Q15" s="5" t="n"/>
      <c r="R15" s="4" t="n"/>
      <c r="S15" s="3">
        <f>IF(Q15="","",IF(Q15="Kifizetve","Rendezve",IF(Q15="Részben fizetve","Folyamatban","Nyitott")))</f>
        <v/>
      </c>
    </row>
    <row r="16">
      <c r="A16" s="3">
        <f>IF(B16="","",ROW()-3)</f>
        <v/>
      </c>
      <c r="B16" s="4" t="n"/>
      <c r="C16" s="4" t="n"/>
      <c r="D16" s="4" t="n"/>
      <c r="E16" s="4" t="n"/>
      <c r="F16" s="4" t="n"/>
      <c r="G16" s="5" t="n"/>
      <c r="H16" s="5" t="n"/>
      <c r="I16" s="6" t="n"/>
      <c r="J16" s="7" t="n"/>
      <c r="K16" s="8">
        <f>IF(OR(G16="",I16=""),"",G16*I16)</f>
        <v/>
      </c>
      <c r="L16" s="8">
        <f>IF(K16="","",K16*J16)</f>
        <v/>
      </c>
      <c r="M16" s="8">
        <f>IF(K16="","",K16+L16)</f>
        <v/>
      </c>
      <c r="N16" s="6" t="n"/>
      <c r="O16" s="8">
        <f>IF(OR(N16="",M16=""),"",N16-M16)</f>
        <v/>
      </c>
      <c r="P16" s="9" t="n"/>
      <c r="Q16" s="5" t="n"/>
      <c r="R16" s="4" t="n"/>
      <c r="S16" s="3">
        <f>IF(Q16="","",IF(Q16="Kifizetve","Rendezve",IF(Q16="Részben fizetve","Folyamatban","Nyitott")))</f>
        <v/>
      </c>
    </row>
    <row r="17">
      <c r="A17" s="3">
        <f>IF(B17="","",ROW()-3)</f>
        <v/>
      </c>
      <c r="B17" s="4" t="n"/>
      <c r="C17" s="4" t="n"/>
      <c r="D17" s="4" t="n"/>
      <c r="E17" s="4" t="n"/>
      <c r="F17" s="4" t="n"/>
      <c r="G17" s="5" t="n"/>
      <c r="H17" s="5" t="n"/>
      <c r="I17" s="6" t="n"/>
      <c r="J17" s="7" t="n"/>
      <c r="K17" s="8">
        <f>IF(OR(G17="",I17=""),"",G17*I17)</f>
        <v/>
      </c>
      <c r="L17" s="8">
        <f>IF(K17="","",K17*J17)</f>
        <v/>
      </c>
      <c r="M17" s="8">
        <f>IF(K17="","",K17+L17)</f>
        <v/>
      </c>
      <c r="N17" s="6" t="n"/>
      <c r="O17" s="8">
        <f>IF(OR(N17="",M17=""),"",N17-M17)</f>
        <v/>
      </c>
      <c r="P17" s="9" t="n"/>
      <c r="Q17" s="5" t="n"/>
      <c r="R17" s="4" t="n"/>
      <c r="S17" s="3">
        <f>IF(Q17="","",IF(Q17="Kifizetve","Rendezve",IF(Q17="Részben fizetve","Folyamatban","Nyitott")))</f>
        <v/>
      </c>
    </row>
    <row r="18">
      <c r="A18" s="3">
        <f>IF(B18="","",ROW()-3)</f>
        <v/>
      </c>
      <c r="B18" s="4" t="n"/>
      <c r="C18" s="4" t="n"/>
      <c r="D18" s="4" t="n"/>
      <c r="E18" s="4" t="n"/>
      <c r="F18" s="4" t="n"/>
      <c r="G18" s="5" t="n"/>
      <c r="H18" s="5" t="n"/>
      <c r="I18" s="6" t="n"/>
      <c r="J18" s="7" t="n"/>
      <c r="K18" s="8">
        <f>IF(OR(G18="",I18=""),"",G18*I18)</f>
        <v/>
      </c>
      <c r="L18" s="8">
        <f>IF(K18="","",K18*J18)</f>
        <v/>
      </c>
      <c r="M18" s="8">
        <f>IF(K18="","",K18+L18)</f>
        <v/>
      </c>
      <c r="N18" s="6" t="n"/>
      <c r="O18" s="8">
        <f>IF(OR(N18="",M18=""),"",N18-M18)</f>
        <v/>
      </c>
      <c r="P18" s="9" t="n"/>
      <c r="Q18" s="5" t="n"/>
      <c r="R18" s="4" t="n"/>
      <c r="S18" s="3">
        <f>IF(Q18="","",IF(Q18="Kifizetve","Rendezve",IF(Q18="Részben fizetve","Folyamatban","Nyitott")))</f>
        <v/>
      </c>
    </row>
    <row r="19">
      <c r="A19" s="3">
        <f>IF(B19="","",ROW()-3)</f>
        <v/>
      </c>
      <c r="B19" s="4" t="n"/>
      <c r="C19" s="4" t="n"/>
      <c r="D19" s="4" t="n"/>
      <c r="E19" s="4" t="n"/>
      <c r="F19" s="4" t="n"/>
      <c r="G19" s="5" t="n"/>
      <c r="H19" s="5" t="n"/>
      <c r="I19" s="6" t="n"/>
      <c r="J19" s="7" t="n"/>
      <c r="K19" s="8">
        <f>IF(OR(G19="",I19=""),"",G19*I19)</f>
        <v/>
      </c>
      <c r="L19" s="8">
        <f>IF(K19="","",K19*J19)</f>
        <v/>
      </c>
      <c r="M19" s="8">
        <f>IF(K19="","",K19+L19)</f>
        <v/>
      </c>
      <c r="N19" s="6" t="n"/>
      <c r="O19" s="8">
        <f>IF(OR(N19="",M19=""),"",N19-M19)</f>
        <v/>
      </c>
      <c r="P19" s="9" t="n"/>
      <c r="Q19" s="5" t="n"/>
      <c r="R19" s="4" t="n"/>
      <c r="S19" s="3">
        <f>IF(Q19="","",IF(Q19="Kifizetve","Rendezve",IF(Q19="Részben fizetve","Folyamatban","Nyitott")))</f>
        <v/>
      </c>
    </row>
    <row r="20">
      <c r="A20" s="3">
        <f>IF(B20="","",ROW()-3)</f>
        <v/>
      </c>
      <c r="B20" s="4" t="n"/>
      <c r="C20" s="4" t="n"/>
      <c r="D20" s="4" t="n"/>
      <c r="E20" s="4" t="n"/>
      <c r="F20" s="4" t="n"/>
      <c r="G20" s="5" t="n"/>
      <c r="H20" s="5" t="n"/>
      <c r="I20" s="6" t="n"/>
      <c r="J20" s="7" t="n"/>
      <c r="K20" s="8">
        <f>IF(OR(G20="",I20=""),"",G20*I20)</f>
        <v/>
      </c>
      <c r="L20" s="8">
        <f>IF(K20="","",K20*J20)</f>
        <v/>
      </c>
      <c r="M20" s="8">
        <f>IF(K20="","",K20+L20)</f>
        <v/>
      </c>
      <c r="N20" s="6" t="n"/>
      <c r="O20" s="8">
        <f>IF(OR(N20="",M20=""),"",N20-M20)</f>
        <v/>
      </c>
      <c r="P20" s="9" t="n"/>
      <c r="Q20" s="5" t="n"/>
      <c r="R20" s="4" t="n"/>
      <c r="S20" s="3">
        <f>IF(Q20="","",IF(Q20="Kifizetve","Rendezve",IF(Q20="Részben fizetve","Folyamatban","Nyitott")))</f>
        <v/>
      </c>
    </row>
    <row r="21">
      <c r="A21" s="3">
        <f>IF(B21="","",ROW()-3)</f>
        <v/>
      </c>
      <c r="B21" s="4" t="n"/>
      <c r="C21" s="4" t="n"/>
      <c r="D21" s="4" t="n"/>
      <c r="E21" s="4" t="n"/>
      <c r="F21" s="4" t="n"/>
      <c r="G21" s="5" t="n"/>
      <c r="H21" s="5" t="n"/>
      <c r="I21" s="6" t="n"/>
      <c r="J21" s="7" t="n"/>
      <c r="K21" s="8">
        <f>IF(OR(G21="",I21=""),"",G21*I21)</f>
        <v/>
      </c>
      <c r="L21" s="8">
        <f>IF(K21="","",K21*J21)</f>
        <v/>
      </c>
      <c r="M21" s="8">
        <f>IF(K21="","",K21+L21)</f>
        <v/>
      </c>
      <c r="N21" s="6" t="n"/>
      <c r="O21" s="8">
        <f>IF(OR(N21="",M21=""),"",N21-M21)</f>
        <v/>
      </c>
      <c r="P21" s="9" t="n"/>
      <c r="Q21" s="5" t="n"/>
      <c r="R21" s="4" t="n"/>
      <c r="S21" s="3">
        <f>IF(Q21="","",IF(Q21="Kifizetve","Rendezve",IF(Q21="Részben fizetve","Folyamatban","Nyitott")))</f>
        <v/>
      </c>
    </row>
    <row r="22">
      <c r="A22" s="3">
        <f>IF(B22="","",ROW()-3)</f>
        <v/>
      </c>
      <c r="B22" s="4" t="n"/>
      <c r="C22" s="4" t="n"/>
      <c r="D22" s="4" t="n"/>
      <c r="E22" s="4" t="n"/>
      <c r="F22" s="4" t="n"/>
      <c r="G22" s="5" t="n"/>
      <c r="H22" s="5" t="n"/>
      <c r="I22" s="6" t="n"/>
      <c r="J22" s="7" t="n"/>
      <c r="K22" s="8">
        <f>IF(OR(G22="",I22=""),"",G22*I22)</f>
        <v/>
      </c>
      <c r="L22" s="8">
        <f>IF(K22="","",K22*J22)</f>
        <v/>
      </c>
      <c r="M22" s="8">
        <f>IF(K22="","",K22+L22)</f>
        <v/>
      </c>
      <c r="N22" s="6" t="n"/>
      <c r="O22" s="8">
        <f>IF(OR(N22="",M22=""),"",N22-M22)</f>
        <v/>
      </c>
      <c r="P22" s="9" t="n"/>
      <c r="Q22" s="5" t="n"/>
      <c r="R22" s="4" t="n"/>
      <c r="S22" s="3">
        <f>IF(Q22="","",IF(Q22="Kifizetve","Rendezve",IF(Q22="Részben fizetve","Folyamatban","Nyitott")))</f>
        <v/>
      </c>
    </row>
    <row r="23">
      <c r="A23" s="3">
        <f>IF(B23="","",ROW()-3)</f>
        <v/>
      </c>
      <c r="B23" s="4" t="n"/>
      <c r="C23" s="4" t="n"/>
      <c r="D23" s="4" t="n"/>
      <c r="E23" s="4" t="n"/>
      <c r="F23" s="4" t="n"/>
      <c r="G23" s="5" t="n"/>
      <c r="H23" s="5" t="n"/>
      <c r="I23" s="6" t="n"/>
      <c r="J23" s="7" t="n"/>
      <c r="K23" s="8">
        <f>IF(OR(G23="",I23=""),"",G23*I23)</f>
        <v/>
      </c>
      <c r="L23" s="8">
        <f>IF(K23="","",K23*J23)</f>
        <v/>
      </c>
      <c r="M23" s="8">
        <f>IF(K23="","",K23+L23)</f>
        <v/>
      </c>
      <c r="N23" s="6" t="n"/>
      <c r="O23" s="8">
        <f>IF(OR(N23="",M23=""),"",N23-M23)</f>
        <v/>
      </c>
      <c r="P23" s="9" t="n"/>
      <c r="Q23" s="5" t="n"/>
      <c r="R23" s="4" t="n"/>
      <c r="S23" s="3">
        <f>IF(Q23="","",IF(Q23="Kifizetve","Rendezve",IF(Q23="Részben fizetve","Folyamatban","Nyitott")))</f>
        <v/>
      </c>
    </row>
    <row r="24">
      <c r="A24" s="3">
        <f>IF(B24="","",ROW()-3)</f>
        <v/>
      </c>
      <c r="B24" s="4" t="n"/>
      <c r="C24" s="4" t="n"/>
      <c r="D24" s="4" t="n"/>
      <c r="E24" s="4" t="n"/>
      <c r="F24" s="4" t="n"/>
      <c r="G24" s="5" t="n"/>
      <c r="H24" s="5" t="n"/>
      <c r="I24" s="6" t="n"/>
      <c r="J24" s="7" t="n"/>
      <c r="K24" s="8">
        <f>IF(OR(G24="",I24=""),"",G24*I24)</f>
        <v/>
      </c>
      <c r="L24" s="8">
        <f>IF(K24="","",K24*J24)</f>
        <v/>
      </c>
      <c r="M24" s="8">
        <f>IF(K24="","",K24+L24)</f>
        <v/>
      </c>
      <c r="N24" s="6" t="n"/>
      <c r="O24" s="8">
        <f>IF(OR(N24="",M24=""),"",N24-M24)</f>
        <v/>
      </c>
      <c r="P24" s="9" t="n"/>
      <c r="Q24" s="5" t="n"/>
      <c r="R24" s="4" t="n"/>
      <c r="S24" s="3">
        <f>IF(Q24="","",IF(Q24="Kifizetve","Rendezve",IF(Q24="Részben fizetve","Folyamatban","Nyitott")))</f>
        <v/>
      </c>
    </row>
    <row r="25">
      <c r="A25" s="3">
        <f>IF(B25="","",ROW()-3)</f>
        <v/>
      </c>
      <c r="B25" s="4" t="n"/>
      <c r="C25" s="4" t="n"/>
      <c r="D25" s="4" t="n"/>
      <c r="E25" s="4" t="n"/>
      <c r="F25" s="4" t="n"/>
      <c r="G25" s="5" t="n"/>
      <c r="H25" s="5" t="n"/>
      <c r="I25" s="6" t="n"/>
      <c r="J25" s="7" t="n"/>
      <c r="K25" s="8">
        <f>IF(OR(G25="",I25=""),"",G25*I25)</f>
        <v/>
      </c>
      <c r="L25" s="8">
        <f>IF(K25="","",K25*J25)</f>
        <v/>
      </c>
      <c r="M25" s="8">
        <f>IF(K25="","",K25+L25)</f>
        <v/>
      </c>
      <c r="N25" s="6" t="n"/>
      <c r="O25" s="8">
        <f>IF(OR(N25="",M25=""),"",N25-M25)</f>
        <v/>
      </c>
      <c r="P25" s="9" t="n"/>
      <c r="Q25" s="5" t="n"/>
      <c r="R25" s="4" t="n"/>
      <c r="S25" s="3">
        <f>IF(Q25="","",IF(Q25="Kifizetve","Rendezve",IF(Q25="Részben fizetve","Folyamatban","Nyitott")))</f>
        <v/>
      </c>
    </row>
    <row r="26">
      <c r="A26" s="3">
        <f>IF(B26="","",ROW()-3)</f>
        <v/>
      </c>
      <c r="B26" s="4" t="n"/>
      <c r="C26" s="4" t="n"/>
      <c r="D26" s="4" t="n"/>
      <c r="E26" s="4" t="n"/>
      <c r="F26" s="4" t="n"/>
      <c r="G26" s="5" t="n"/>
      <c r="H26" s="5" t="n"/>
      <c r="I26" s="6" t="n"/>
      <c r="J26" s="7" t="n"/>
      <c r="K26" s="8">
        <f>IF(OR(G26="",I26=""),"",G26*I26)</f>
        <v/>
      </c>
      <c r="L26" s="8">
        <f>IF(K26="","",K26*J26)</f>
        <v/>
      </c>
      <c r="M26" s="8">
        <f>IF(K26="","",K26+L26)</f>
        <v/>
      </c>
      <c r="N26" s="6" t="n"/>
      <c r="O26" s="8">
        <f>IF(OR(N26="",M26=""),"",N26-M26)</f>
        <v/>
      </c>
      <c r="P26" s="9" t="n"/>
      <c r="Q26" s="5" t="n"/>
      <c r="R26" s="4" t="n"/>
      <c r="S26" s="3">
        <f>IF(Q26="","",IF(Q26="Kifizetve","Rendezve",IF(Q26="Részben fizetve","Folyamatban","Nyitott")))</f>
        <v/>
      </c>
    </row>
    <row r="27">
      <c r="A27" s="3">
        <f>IF(B27="","",ROW()-3)</f>
        <v/>
      </c>
      <c r="B27" s="4" t="n"/>
      <c r="C27" s="4" t="n"/>
      <c r="D27" s="4" t="n"/>
      <c r="E27" s="4" t="n"/>
      <c r="F27" s="4" t="n"/>
      <c r="G27" s="5" t="n"/>
      <c r="H27" s="5" t="n"/>
      <c r="I27" s="6" t="n"/>
      <c r="J27" s="7" t="n"/>
      <c r="K27" s="8">
        <f>IF(OR(G27="",I27=""),"",G27*I27)</f>
        <v/>
      </c>
      <c r="L27" s="8">
        <f>IF(K27="","",K27*J27)</f>
        <v/>
      </c>
      <c r="M27" s="8">
        <f>IF(K27="","",K27+L27)</f>
        <v/>
      </c>
      <c r="N27" s="6" t="n"/>
      <c r="O27" s="8">
        <f>IF(OR(N27="",M27=""),"",N27-M27)</f>
        <v/>
      </c>
      <c r="P27" s="9" t="n"/>
      <c r="Q27" s="5" t="n"/>
      <c r="R27" s="4" t="n"/>
      <c r="S27" s="3">
        <f>IF(Q27="","",IF(Q27="Kifizetve","Rendezve",IF(Q27="Részben fizetve","Folyamatban","Nyitott")))</f>
        <v/>
      </c>
    </row>
    <row r="28">
      <c r="A28" s="3">
        <f>IF(B28="","",ROW()-3)</f>
        <v/>
      </c>
      <c r="B28" s="4" t="n"/>
      <c r="C28" s="4" t="n"/>
      <c r="D28" s="4" t="n"/>
      <c r="E28" s="4" t="n"/>
      <c r="F28" s="4" t="n"/>
      <c r="G28" s="5" t="n"/>
      <c r="H28" s="5" t="n"/>
      <c r="I28" s="6" t="n"/>
      <c r="J28" s="7" t="n"/>
      <c r="K28" s="8">
        <f>IF(OR(G28="",I28=""),"",G28*I28)</f>
        <v/>
      </c>
      <c r="L28" s="8">
        <f>IF(K28="","",K28*J28)</f>
        <v/>
      </c>
      <c r="M28" s="8">
        <f>IF(K28="","",K28+L28)</f>
        <v/>
      </c>
      <c r="N28" s="6" t="n"/>
      <c r="O28" s="8">
        <f>IF(OR(N28="",M28=""),"",N28-M28)</f>
        <v/>
      </c>
      <c r="P28" s="9" t="n"/>
      <c r="Q28" s="5" t="n"/>
      <c r="R28" s="4" t="n"/>
      <c r="S28" s="3">
        <f>IF(Q28="","",IF(Q28="Kifizetve","Rendezve",IF(Q28="Részben fizetve","Folyamatban","Nyitott")))</f>
        <v/>
      </c>
    </row>
    <row r="29">
      <c r="A29" s="3">
        <f>IF(B29="","",ROW()-3)</f>
        <v/>
      </c>
      <c r="B29" s="4" t="n"/>
      <c r="C29" s="4" t="n"/>
      <c r="D29" s="4" t="n"/>
      <c r="E29" s="4" t="n"/>
      <c r="F29" s="4" t="n"/>
      <c r="G29" s="5" t="n"/>
      <c r="H29" s="5" t="n"/>
      <c r="I29" s="6" t="n"/>
      <c r="J29" s="7" t="n"/>
      <c r="K29" s="8">
        <f>IF(OR(G29="",I29=""),"",G29*I29)</f>
        <v/>
      </c>
      <c r="L29" s="8">
        <f>IF(K29="","",K29*J29)</f>
        <v/>
      </c>
      <c r="M29" s="8">
        <f>IF(K29="","",K29+L29)</f>
        <v/>
      </c>
      <c r="N29" s="6" t="n"/>
      <c r="O29" s="8">
        <f>IF(OR(N29="",M29=""),"",N29-M29)</f>
        <v/>
      </c>
      <c r="P29" s="9" t="n"/>
      <c r="Q29" s="5" t="n"/>
      <c r="R29" s="4" t="n"/>
      <c r="S29" s="3">
        <f>IF(Q29="","",IF(Q29="Kifizetve","Rendezve",IF(Q29="Részben fizetve","Folyamatban","Nyitott")))</f>
        <v/>
      </c>
    </row>
    <row r="30">
      <c r="A30" s="3">
        <f>IF(B30="","",ROW()-3)</f>
        <v/>
      </c>
      <c r="B30" s="4" t="n"/>
      <c r="C30" s="4" t="n"/>
      <c r="D30" s="4" t="n"/>
      <c r="E30" s="4" t="n"/>
      <c r="F30" s="4" t="n"/>
      <c r="G30" s="5" t="n"/>
      <c r="H30" s="5" t="n"/>
      <c r="I30" s="6" t="n"/>
      <c r="J30" s="7" t="n"/>
      <c r="K30" s="8">
        <f>IF(OR(G30="",I30=""),"",G30*I30)</f>
        <v/>
      </c>
      <c r="L30" s="8">
        <f>IF(K30="","",K30*J30)</f>
        <v/>
      </c>
      <c r="M30" s="8">
        <f>IF(K30="","",K30+L30)</f>
        <v/>
      </c>
      <c r="N30" s="6" t="n"/>
      <c r="O30" s="8">
        <f>IF(OR(N30="",M30=""),"",N30-M30)</f>
        <v/>
      </c>
      <c r="P30" s="9" t="n"/>
      <c r="Q30" s="5" t="n"/>
      <c r="R30" s="4" t="n"/>
      <c r="S30" s="3">
        <f>IF(Q30="","",IF(Q30="Kifizetve","Rendezve",IF(Q30="Részben fizetve","Folyamatban","Nyitott")))</f>
        <v/>
      </c>
    </row>
    <row r="31">
      <c r="A31" s="3">
        <f>IF(B31="","",ROW()-3)</f>
        <v/>
      </c>
      <c r="B31" s="4" t="n"/>
      <c r="C31" s="4" t="n"/>
      <c r="D31" s="4" t="n"/>
      <c r="E31" s="4" t="n"/>
      <c r="F31" s="4" t="n"/>
      <c r="G31" s="5" t="n"/>
      <c r="H31" s="5" t="n"/>
      <c r="I31" s="6" t="n"/>
      <c r="J31" s="7" t="n"/>
      <c r="K31" s="8">
        <f>IF(OR(G31="",I31=""),"",G31*I31)</f>
        <v/>
      </c>
      <c r="L31" s="8">
        <f>IF(K31="","",K31*J31)</f>
        <v/>
      </c>
      <c r="M31" s="8">
        <f>IF(K31="","",K31+L31)</f>
        <v/>
      </c>
      <c r="N31" s="6" t="n"/>
      <c r="O31" s="8">
        <f>IF(OR(N31="",M31=""),"",N31-M31)</f>
        <v/>
      </c>
      <c r="P31" s="9" t="n"/>
      <c r="Q31" s="5" t="n"/>
      <c r="R31" s="4" t="n"/>
      <c r="S31" s="3">
        <f>IF(Q31="","",IF(Q31="Kifizetve","Rendezve",IF(Q31="Részben fizetve","Folyamatban","Nyitott")))</f>
        <v/>
      </c>
    </row>
    <row r="32">
      <c r="A32" s="3">
        <f>IF(B32="","",ROW()-3)</f>
        <v/>
      </c>
      <c r="B32" s="4" t="n"/>
      <c r="C32" s="4" t="n"/>
      <c r="D32" s="4" t="n"/>
      <c r="E32" s="4" t="n"/>
      <c r="F32" s="4" t="n"/>
      <c r="G32" s="5" t="n"/>
      <c r="H32" s="5" t="n"/>
      <c r="I32" s="6" t="n"/>
      <c r="J32" s="7" t="n"/>
      <c r="K32" s="8">
        <f>IF(OR(G32="",I32=""),"",G32*I32)</f>
        <v/>
      </c>
      <c r="L32" s="8">
        <f>IF(K32="","",K32*J32)</f>
        <v/>
      </c>
      <c r="M32" s="8">
        <f>IF(K32="","",K32+L32)</f>
        <v/>
      </c>
      <c r="N32" s="6" t="n"/>
      <c r="O32" s="8">
        <f>IF(OR(N32="",M32=""),"",N32-M32)</f>
        <v/>
      </c>
      <c r="P32" s="9" t="n"/>
      <c r="Q32" s="5" t="n"/>
      <c r="R32" s="4" t="n"/>
      <c r="S32" s="3">
        <f>IF(Q32="","",IF(Q32="Kifizetve","Rendezve",IF(Q32="Részben fizetve","Folyamatban","Nyitott")))</f>
        <v/>
      </c>
    </row>
    <row r="33">
      <c r="A33" s="3">
        <f>IF(B33="","",ROW()-3)</f>
        <v/>
      </c>
      <c r="B33" s="4" t="n"/>
      <c r="C33" s="4" t="n"/>
      <c r="D33" s="4" t="n"/>
      <c r="E33" s="4" t="n"/>
      <c r="F33" s="4" t="n"/>
      <c r="G33" s="5" t="n"/>
      <c r="H33" s="5" t="n"/>
      <c r="I33" s="6" t="n"/>
      <c r="J33" s="7" t="n"/>
      <c r="K33" s="8">
        <f>IF(OR(G33="",I33=""),"",G33*I33)</f>
        <v/>
      </c>
      <c r="L33" s="8">
        <f>IF(K33="","",K33*J33)</f>
        <v/>
      </c>
      <c r="M33" s="8">
        <f>IF(K33="","",K33+L33)</f>
        <v/>
      </c>
      <c r="N33" s="6" t="n"/>
      <c r="O33" s="8">
        <f>IF(OR(N33="",M33=""),"",N33-M33)</f>
        <v/>
      </c>
      <c r="P33" s="9" t="n"/>
      <c r="Q33" s="5" t="n"/>
      <c r="R33" s="4" t="n"/>
      <c r="S33" s="3">
        <f>IF(Q33="","",IF(Q33="Kifizetve","Rendezve",IF(Q33="Részben fizetve","Folyamatban","Nyitott")))</f>
        <v/>
      </c>
    </row>
    <row r="34">
      <c r="A34" s="3">
        <f>IF(B34="","",ROW()-3)</f>
        <v/>
      </c>
      <c r="B34" s="4" t="n"/>
      <c r="C34" s="4" t="n"/>
      <c r="D34" s="4" t="n"/>
      <c r="E34" s="4" t="n"/>
      <c r="F34" s="4" t="n"/>
      <c r="G34" s="5" t="n"/>
      <c r="H34" s="5" t="n"/>
      <c r="I34" s="6" t="n"/>
      <c r="J34" s="7" t="n"/>
      <c r="K34" s="8">
        <f>IF(OR(G34="",I34=""),"",G34*I34)</f>
        <v/>
      </c>
      <c r="L34" s="8">
        <f>IF(K34="","",K34*J34)</f>
        <v/>
      </c>
      <c r="M34" s="8">
        <f>IF(K34="","",K34+L34)</f>
        <v/>
      </c>
      <c r="N34" s="6" t="n"/>
      <c r="O34" s="8">
        <f>IF(OR(N34="",M34=""),"",N34-M34)</f>
        <v/>
      </c>
      <c r="P34" s="9" t="n"/>
      <c r="Q34" s="5" t="n"/>
      <c r="R34" s="4" t="n"/>
      <c r="S34" s="3">
        <f>IF(Q34="","",IF(Q34="Kifizetve","Rendezve",IF(Q34="Részben fizetve","Folyamatban","Nyitott")))</f>
        <v/>
      </c>
    </row>
    <row r="35">
      <c r="A35" s="3">
        <f>IF(B35="","",ROW()-3)</f>
        <v/>
      </c>
      <c r="B35" s="4" t="n"/>
      <c r="C35" s="4" t="n"/>
      <c r="D35" s="4" t="n"/>
      <c r="E35" s="4" t="n"/>
      <c r="F35" s="4" t="n"/>
      <c r="G35" s="5" t="n"/>
      <c r="H35" s="5" t="n"/>
      <c r="I35" s="6" t="n"/>
      <c r="J35" s="7" t="n"/>
      <c r="K35" s="8">
        <f>IF(OR(G35="",I35=""),"",G35*I35)</f>
        <v/>
      </c>
      <c r="L35" s="8">
        <f>IF(K35="","",K35*J35)</f>
        <v/>
      </c>
      <c r="M35" s="8">
        <f>IF(K35="","",K35+L35)</f>
        <v/>
      </c>
      <c r="N35" s="6" t="n"/>
      <c r="O35" s="8">
        <f>IF(OR(N35="",M35=""),"",N35-M35)</f>
        <v/>
      </c>
      <c r="P35" s="9" t="n"/>
      <c r="Q35" s="5" t="n"/>
      <c r="R35" s="4" t="n"/>
      <c r="S35" s="3">
        <f>IF(Q35="","",IF(Q35="Kifizetve","Rendezve",IF(Q35="Részben fizetve","Folyamatban","Nyitott")))</f>
        <v/>
      </c>
    </row>
    <row r="36">
      <c r="A36" s="3">
        <f>IF(B36="","",ROW()-3)</f>
        <v/>
      </c>
      <c r="B36" s="4" t="n"/>
      <c r="C36" s="4" t="n"/>
      <c r="D36" s="4" t="n"/>
      <c r="E36" s="4" t="n"/>
      <c r="F36" s="4" t="n"/>
      <c r="G36" s="5" t="n"/>
      <c r="H36" s="5" t="n"/>
      <c r="I36" s="6" t="n"/>
      <c r="J36" s="7" t="n"/>
      <c r="K36" s="8">
        <f>IF(OR(G36="",I36=""),"",G36*I36)</f>
        <v/>
      </c>
      <c r="L36" s="8">
        <f>IF(K36="","",K36*J36)</f>
        <v/>
      </c>
      <c r="M36" s="8">
        <f>IF(K36="","",K36+L36)</f>
        <v/>
      </c>
      <c r="N36" s="6" t="n"/>
      <c r="O36" s="8">
        <f>IF(OR(N36="",M36=""),"",N36-M36)</f>
        <v/>
      </c>
      <c r="P36" s="9" t="n"/>
      <c r="Q36" s="5" t="n"/>
      <c r="R36" s="4" t="n"/>
      <c r="S36" s="3">
        <f>IF(Q36="","",IF(Q36="Kifizetve","Rendezve",IF(Q36="Részben fizetve","Folyamatban","Nyitott")))</f>
        <v/>
      </c>
    </row>
    <row r="37">
      <c r="A37" s="3">
        <f>IF(B37="","",ROW()-3)</f>
        <v/>
      </c>
      <c r="B37" s="4" t="n"/>
      <c r="C37" s="4" t="n"/>
      <c r="D37" s="4" t="n"/>
      <c r="E37" s="4" t="n"/>
      <c r="F37" s="4" t="n"/>
      <c r="G37" s="5" t="n"/>
      <c r="H37" s="5" t="n"/>
      <c r="I37" s="6" t="n"/>
      <c r="J37" s="7" t="n"/>
      <c r="K37" s="8">
        <f>IF(OR(G37="",I37=""),"",G37*I37)</f>
        <v/>
      </c>
      <c r="L37" s="8">
        <f>IF(K37="","",K37*J37)</f>
        <v/>
      </c>
      <c r="M37" s="8">
        <f>IF(K37="","",K37+L37)</f>
        <v/>
      </c>
      <c r="N37" s="6" t="n"/>
      <c r="O37" s="8">
        <f>IF(OR(N37="",M37=""),"",N37-M37)</f>
        <v/>
      </c>
      <c r="P37" s="9" t="n"/>
      <c r="Q37" s="5" t="n"/>
      <c r="R37" s="4" t="n"/>
      <c r="S37" s="3">
        <f>IF(Q37="","",IF(Q37="Kifizetve","Rendezve",IF(Q37="Részben fizetve","Folyamatban","Nyitott")))</f>
        <v/>
      </c>
    </row>
    <row r="38">
      <c r="A38" s="3">
        <f>IF(B38="","",ROW()-3)</f>
        <v/>
      </c>
      <c r="B38" s="4" t="n"/>
      <c r="C38" s="4" t="n"/>
      <c r="D38" s="4" t="n"/>
      <c r="E38" s="4" t="n"/>
      <c r="F38" s="4" t="n"/>
      <c r="G38" s="5" t="n"/>
      <c r="H38" s="5" t="n"/>
      <c r="I38" s="6" t="n"/>
      <c r="J38" s="7" t="n"/>
      <c r="K38" s="8">
        <f>IF(OR(G38="",I38=""),"",G38*I38)</f>
        <v/>
      </c>
      <c r="L38" s="8">
        <f>IF(K38="","",K38*J38)</f>
        <v/>
      </c>
      <c r="M38" s="8">
        <f>IF(K38="","",K38+L38)</f>
        <v/>
      </c>
      <c r="N38" s="6" t="n"/>
      <c r="O38" s="8">
        <f>IF(OR(N38="",M38=""),"",N38-M38)</f>
        <v/>
      </c>
      <c r="P38" s="9" t="n"/>
      <c r="Q38" s="5" t="n"/>
      <c r="R38" s="4" t="n"/>
      <c r="S38" s="3">
        <f>IF(Q38="","",IF(Q38="Kifizetve","Rendezve",IF(Q38="Részben fizetve","Folyamatban","Nyitott")))</f>
        <v/>
      </c>
    </row>
    <row r="39">
      <c r="A39" s="3">
        <f>IF(B39="","",ROW()-3)</f>
        <v/>
      </c>
      <c r="B39" s="4" t="n"/>
      <c r="C39" s="4" t="n"/>
      <c r="D39" s="4" t="n"/>
      <c r="E39" s="4" t="n"/>
      <c r="F39" s="4" t="n"/>
      <c r="G39" s="5" t="n"/>
      <c r="H39" s="5" t="n"/>
      <c r="I39" s="6" t="n"/>
      <c r="J39" s="7" t="n"/>
      <c r="K39" s="8">
        <f>IF(OR(G39="",I39=""),"",G39*I39)</f>
        <v/>
      </c>
      <c r="L39" s="8">
        <f>IF(K39="","",K39*J39)</f>
        <v/>
      </c>
      <c r="M39" s="8">
        <f>IF(K39="","",K39+L39)</f>
        <v/>
      </c>
      <c r="N39" s="6" t="n"/>
      <c r="O39" s="8">
        <f>IF(OR(N39="",M39=""),"",N39-M39)</f>
        <v/>
      </c>
      <c r="P39" s="9" t="n"/>
      <c r="Q39" s="5" t="n"/>
      <c r="R39" s="4" t="n"/>
      <c r="S39" s="3">
        <f>IF(Q39="","",IF(Q39="Kifizetve","Rendezve",IF(Q39="Részben fizetve","Folyamatban","Nyitott")))</f>
        <v/>
      </c>
    </row>
    <row r="40">
      <c r="A40" s="3">
        <f>IF(B40="","",ROW()-3)</f>
        <v/>
      </c>
      <c r="B40" s="4" t="n"/>
      <c r="C40" s="4" t="n"/>
      <c r="D40" s="4" t="n"/>
      <c r="E40" s="4" t="n"/>
      <c r="F40" s="4" t="n"/>
      <c r="G40" s="5" t="n"/>
      <c r="H40" s="5" t="n"/>
      <c r="I40" s="6" t="n"/>
      <c r="J40" s="7" t="n"/>
      <c r="K40" s="8">
        <f>IF(OR(G40="",I40=""),"",G40*I40)</f>
        <v/>
      </c>
      <c r="L40" s="8">
        <f>IF(K40="","",K40*J40)</f>
        <v/>
      </c>
      <c r="M40" s="8">
        <f>IF(K40="","",K40+L40)</f>
        <v/>
      </c>
      <c r="N40" s="6" t="n"/>
      <c r="O40" s="8">
        <f>IF(OR(N40="",M40=""),"",N40-M40)</f>
        <v/>
      </c>
      <c r="P40" s="9" t="n"/>
      <c r="Q40" s="5" t="n"/>
      <c r="R40" s="4" t="n"/>
      <c r="S40" s="3">
        <f>IF(Q40="","",IF(Q40="Kifizetve","Rendezve",IF(Q40="Részben fizetve","Folyamatban","Nyitott")))</f>
        <v/>
      </c>
    </row>
    <row r="41">
      <c r="A41" s="3">
        <f>IF(B41="","",ROW()-3)</f>
        <v/>
      </c>
      <c r="B41" s="4" t="n"/>
      <c r="C41" s="4" t="n"/>
      <c r="D41" s="4" t="n"/>
      <c r="E41" s="4" t="n"/>
      <c r="F41" s="4" t="n"/>
      <c r="G41" s="5" t="n"/>
      <c r="H41" s="5" t="n"/>
      <c r="I41" s="6" t="n"/>
      <c r="J41" s="7" t="n"/>
      <c r="K41" s="8">
        <f>IF(OR(G41="",I41=""),"",G41*I41)</f>
        <v/>
      </c>
      <c r="L41" s="8">
        <f>IF(K41="","",K41*J41)</f>
        <v/>
      </c>
      <c r="M41" s="8">
        <f>IF(K41="","",K41+L41)</f>
        <v/>
      </c>
      <c r="N41" s="6" t="n"/>
      <c r="O41" s="8">
        <f>IF(OR(N41="",M41=""),"",N41-M41)</f>
        <v/>
      </c>
      <c r="P41" s="9" t="n"/>
      <c r="Q41" s="5" t="n"/>
      <c r="R41" s="4" t="n"/>
      <c r="S41" s="3">
        <f>IF(Q41="","",IF(Q41="Kifizetve","Rendezve",IF(Q41="Részben fizetve","Folyamatban","Nyitott")))</f>
        <v/>
      </c>
    </row>
    <row r="42">
      <c r="A42" s="3">
        <f>IF(B42="","",ROW()-3)</f>
        <v/>
      </c>
      <c r="B42" s="4" t="n"/>
      <c r="C42" s="4" t="n"/>
      <c r="D42" s="4" t="n"/>
      <c r="E42" s="4" t="n"/>
      <c r="F42" s="4" t="n"/>
      <c r="G42" s="5" t="n"/>
      <c r="H42" s="5" t="n"/>
      <c r="I42" s="6" t="n"/>
      <c r="J42" s="7" t="n"/>
      <c r="K42" s="8">
        <f>IF(OR(G42="",I42=""),"",G42*I42)</f>
        <v/>
      </c>
      <c r="L42" s="8">
        <f>IF(K42="","",K42*J42)</f>
        <v/>
      </c>
      <c r="M42" s="8">
        <f>IF(K42="","",K42+L42)</f>
        <v/>
      </c>
      <c r="N42" s="6" t="n"/>
      <c r="O42" s="8">
        <f>IF(OR(N42="",M42=""),"",N42-M42)</f>
        <v/>
      </c>
      <c r="P42" s="9" t="n"/>
      <c r="Q42" s="5" t="n"/>
      <c r="R42" s="4" t="n"/>
      <c r="S42" s="3">
        <f>IF(Q42="","",IF(Q42="Kifizetve","Rendezve",IF(Q42="Részben fizetve","Folyamatban","Nyitott")))</f>
        <v/>
      </c>
    </row>
    <row r="43">
      <c r="A43" s="3">
        <f>IF(B43="","",ROW()-3)</f>
        <v/>
      </c>
      <c r="B43" s="4" t="n"/>
      <c r="C43" s="4" t="n"/>
      <c r="D43" s="4" t="n"/>
      <c r="E43" s="4" t="n"/>
      <c r="F43" s="4" t="n"/>
      <c r="G43" s="5" t="n"/>
      <c r="H43" s="5" t="n"/>
      <c r="I43" s="6" t="n"/>
      <c r="J43" s="7" t="n"/>
      <c r="K43" s="8">
        <f>IF(OR(G43="",I43=""),"",G43*I43)</f>
        <v/>
      </c>
      <c r="L43" s="8">
        <f>IF(K43="","",K43*J43)</f>
        <v/>
      </c>
      <c r="M43" s="8">
        <f>IF(K43="","",K43+L43)</f>
        <v/>
      </c>
      <c r="N43" s="6" t="n"/>
      <c r="O43" s="8">
        <f>IF(OR(N43="",M43=""),"",N43-M43)</f>
        <v/>
      </c>
      <c r="P43" s="9" t="n"/>
      <c r="Q43" s="5" t="n"/>
      <c r="R43" s="4" t="n"/>
      <c r="S43" s="3">
        <f>IF(Q43="","",IF(Q43="Kifizetve","Rendezve",IF(Q43="Részben fizetve","Folyamatban","Nyitott")))</f>
        <v/>
      </c>
    </row>
    <row r="44">
      <c r="A44" s="3">
        <f>IF(B44="","",ROW()-3)</f>
        <v/>
      </c>
      <c r="B44" s="4" t="n"/>
      <c r="C44" s="4" t="n"/>
      <c r="D44" s="4" t="n"/>
      <c r="E44" s="4" t="n"/>
      <c r="F44" s="4" t="n"/>
      <c r="G44" s="5" t="n"/>
      <c r="H44" s="5" t="n"/>
      <c r="I44" s="6" t="n"/>
      <c r="J44" s="7" t="n"/>
      <c r="K44" s="8">
        <f>IF(OR(G44="",I44=""),"",G44*I44)</f>
        <v/>
      </c>
      <c r="L44" s="8">
        <f>IF(K44="","",K44*J44)</f>
        <v/>
      </c>
      <c r="M44" s="8">
        <f>IF(K44="","",K44+L44)</f>
        <v/>
      </c>
      <c r="N44" s="6" t="n"/>
      <c r="O44" s="8">
        <f>IF(OR(N44="",M44=""),"",N44-M44)</f>
        <v/>
      </c>
      <c r="P44" s="9" t="n"/>
      <c r="Q44" s="5" t="n"/>
      <c r="R44" s="4" t="n"/>
      <c r="S44" s="3">
        <f>IF(Q44="","",IF(Q44="Kifizetve","Rendezve",IF(Q44="Részben fizetve","Folyamatban","Nyitott")))</f>
        <v/>
      </c>
    </row>
    <row r="45">
      <c r="A45" s="3">
        <f>IF(B45="","",ROW()-3)</f>
        <v/>
      </c>
      <c r="B45" s="4" t="n"/>
      <c r="C45" s="4" t="n"/>
      <c r="D45" s="4" t="n"/>
      <c r="E45" s="4" t="n"/>
      <c r="F45" s="4" t="n"/>
      <c r="G45" s="5" t="n"/>
      <c r="H45" s="5" t="n"/>
      <c r="I45" s="6" t="n"/>
      <c r="J45" s="7" t="n"/>
      <c r="K45" s="8">
        <f>IF(OR(G45="",I45=""),"",G45*I45)</f>
        <v/>
      </c>
      <c r="L45" s="8">
        <f>IF(K45="","",K45*J45)</f>
        <v/>
      </c>
      <c r="M45" s="8">
        <f>IF(K45="","",K45+L45)</f>
        <v/>
      </c>
      <c r="N45" s="6" t="n"/>
      <c r="O45" s="8">
        <f>IF(OR(N45="",M45=""),"",N45-M45)</f>
        <v/>
      </c>
      <c r="P45" s="9" t="n"/>
      <c r="Q45" s="5" t="n"/>
      <c r="R45" s="4" t="n"/>
      <c r="S45" s="3">
        <f>IF(Q45="","",IF(Q45="Kifizetve","Rendezve",IF(Q45="Részben fizetve","Folyamatban","Nyitott")))</f>
        <v/>
      </c>
    </row>
    <row r="46">
      <c r="A46" s="3">
        <f>IF(B46="","",ROW()-3)</f>
        <v/>
      </c>
      <c r="B46" s="4" t="n"/>
      <c r="C46" s="4" t="n"/>
      <c r="D46" s="4" t="n"/>
      <c r="E46" s="4" t="n"/>
      <c r="F46" s="4" t="n"/>
      <c r="G46" s="5" t="n"/>
      <c r="H46" s="5" t="n"/>
      <c r="I46" s="6" t="n"/>
      <c r="J46" s="7" t="n"/>
      <c r="K46" s="8">
        <f>IF(OR(G46="",I46=""),"",G46*I46)</f>
        <v/>
      </c>
      <c r="L46" s="8">
        <f>IF(K46="","",K46*J46)</f>
        <v/>
      </c>
      <c r="M46" s="8">
        <f>IF(K46="","",K46+L46)</f>
        <v/>
      </c>
      <c r="N46" s="6" t="n"/>
      <c r="O46" s="8">
        <f>IF(OR(N46="",M46=""),"",N46-M46)</f>
        <v/>
      </c>
      <c r="P46" s="9" t="n"/>
      <c r="Q46" s="5" t="n"/>
      <c r="R46" s="4" t="n"/>
      <c r="S46" s="3">
        <f>IF(Q46="","",IF(Q46="Kifizetve","Rendezve",IF(Q46="Részben fizetve","Folyamatban","Nyitott")))</f>
        <v/>
      </c>
    </row>
    <row r="47">
      <c r="A47" s="3">
        <f>IF(B47="","",ROW()-3)</f>
        <v/>
      </c>
      <c r="B47" s="4" t="n"/>
      <c r="C47" s="4" t="n"/>
      <c r="D47" s="4" t="n"/>
      <c r="E47" s="4" t="n"/>
      <c r="F47" s="4" t="n"/>
      <c r="G47" s="5" t="n"/>
      <c r="H47" s="5" t="n"/>
      <c r="I47" s="6" t="n"/>
      <c r="J47" s="7" t="n"/>
      <c r="K47" s="8">
        <f>IF(OR(G47="",I47=""),"",G47*I47)</f>
        <v/>
      </c>
      <c r="L47" s="8">
        <f>IF(K47="","",K47*J47)</f>
        <v/>
      </c>
      <c r="M47" s="8">
        <f>IF(K47="","",K47+L47)</f>
        <v/>
      </c>
      <c r="N47" s="6" t="n"/>
      <c r="O47" s="8">
        <f>IF(OR(N47="",M47=""),"",N47-M47)</f>
        <v/>
      </c>
      <c r="P47" s="9" t="n"/>
      <c r="Q47" s="5" t="n"/>
      <c r="R47" s="4" t="n"/>
      <c r="S47" s="3">
        <f>IF(Q47="","",IF(Q47="Kifizetve","Rendezve",IF(Q47="Részben fizetve","Folyamatban","Nyitott")))</f>
        <v/>
      </c>
    </row>
    <row r="48">
      <c r="A48" s="3">
        <f>IF(B48="","",ROW()-3)</f>
        <v/>
      </c>
      <c r="B48" s="4" t="n"/>
      <c r="C48" s="4" t="n"/>
      <c r="D48" s="4" t="n"/>
      <c r="E48" s="4" t="n"/>
      <c r="F48" s="4" t="n"/>
      <c r="G48" s="5" t="n"/>
      <c r="H48" s="5" t="n"/>
      <c r="I48" s="6" t="n"/>
      <c r="J48" s="7" t="n"/>
      <c r="K48" s="8">
        <f>IF(OR(G48="",I48=""),"",G48*I48)</f>
        <v/>
      </c>
      <c r="L48" s="8">
        <f>IF(K48="","",K48*J48)</f>
        <v/>
      </c>
      <c r="M48" s="8">
        <f>IF(K48="","",K48+L48)</f>
        <v/>
      </c>
      <c r="N48" s="6" t="n"/>
      <c r="O48" s="8">
        <f>IF(OR(N48="",M48=""),"",N48-M48)</f>
        <v/>
      </c>
      <c r="P48" s="9" t="n"/>
      <c r="Q48" s="5" t="n"/>
      <c r="R48" s="4" t="n"/>
      <c r="S48" s="3">
        <f>IF(Q48="","",IF(Q48="Kifizetve","Rendezve",IF(Q48="Részben fizetve","Folyamatban","Nyitott")))</f>
        <v/>
      </c>
    </row>
    <row r="49">
      <c r="A49" s="3">
        <f>IF(B49="","",ROW()-3)</f>
        <v/>
      </c>
      <c r="B49" s="4" t="n"/>
      <c r="C49" s="4" t="n"/>
      <c r="D49" s="4" t="n"/>
      <c r="E49" s="4" t="n"/>
      <c r="F49" s="4" t="n"/>
      <c r="G49" s="5" t="n"/>
      <c r="H49" s="5" t="n"/>
      <c r="I49" s="6" t="n"/>
      <c r="J49" s="7" t="n"/>
      <c r="K49" s="8">
        <f>IF(OR(G49="",I49=""),"",G49*I49)</f>
        <v/>
      </c>
      <c r="L49" s="8">
        <f>IF(K49="","",K49*J49)</f>
        <v/>
      </c>
      <c r="M49" s="8">
        <f>IF(K49="","",K49+L49)</f>
        <v/>
      </c>
      <c r="N49" s="6" t="n"/>
      <c r="O49" s="8">
        <f>IF(OR(N49="",M49=""),"",N49-M49)</f>
        <v/>
      </c>
      <c r="P49" s="9" t="n"/>
      <c r="Q49" s="5" t="n"/>
      <c r="R49" s="4" t="n"/>
      <c r="S49" s="3">
        <f>IF(Q49="","",IF(Q49="Kifizetve","Rendezve",IF(Q49="Részben fizetve","Folyamatban","Nyitott")))</f>
        <v/>
      </c>
    </row>
    <row r="50">
      <c r="A50" s="3">
        <f>IF(B50="","",ROW()-3)</f>
        <v/>
      </c>
      <c r="B50" s="4" t="n"/>
      <c r="C50" s="4" t="n"/>
      <c r="D50" s="4" t="n"/>
      <c r="E50" s="4" t="n"/>
      <c r="F50" s="4" t="n"/>
      <c r="G50" s="5" t="n"/>
      <c r="H50" s="5" t="n"/>
      <c r="I50" s="6" t="n"/>
      <c r="J50" s="7" t="n"/>
      <c r="K50" s="8">
        <f>IF(OR(G50="",I50=""),"",G50*I50)</f>
        <v/>
      </c>
      <c r="L50" s="8">
        <f>IF(K50="","",K50*J50)</f>
        <v/>
      </c>
      <c r="M50" s="8">
        <f>IF(K50="","",K50+L50)</f>
        <v/>
      </c>
      <c r="N50" s="6" t="n"/>
      <c r="O50" s="8">
        <f>IF(OR(N50="",M50=""),"",N50-M50)</f>
        <v/>
      </c>
      <c r="P50" s="9" t="n"/>
      <c r="Q50" s="5" t="n"/>
      <c r="R50" s="4" t="n"/>
      <c r="S50" s="3">
        <f>IF(Q50="","",IF(Q50="Kifizetve","Rendezve",IF(Q50="Részben fizetve","Folyamatban","Nyitott")))</f>
        <v/>
      </c>
    </row>
    <row r="51">
      <c r="A51" s="3">
        <f>IF(B51="","",ROW()-3)</f>
        <v/>
      </c>
      <c r="B51" s="4" t="n"/>
      <c r="C51" s="4" t="n"/>
      <c r="D51" s="4" t="n"/>
      <c r="E51" s="4" t="n"/>
      <c r="F51" s="4" t="n"/>
      <c r="G51" s="5" t="n"/>
      <c r="H51" s="5" t="n"/>
      <c r="I51" s="6" t="n"/>
      <c r="J51" s="7" t="n"/>
      <c r="K51" s="8">
        <f>IF(OR(G51="",I51=""),"",G51*I51)</f>
        <v/>
      </c>
      <c r="L51" s="8">
        <f>IF(K51="","",K51*J51)</f>
        <v/>
      </c>
      <c r="M51" s="8">
        <f>IF(K51="","",K51+L51)</f>
        <v/>
      </c>
      <c r="N51" s="6" t="n"/>
      <c r="O51" s="8">
        <f>IF(OR(N51="",M51=""),"",N51-M51)</f>
        <v/>
      </c>
      <c r="P51" s="9" t="n"/>
      <c r="Q51" s="5" t="n"/>
      <c r="R51" s="4" t="n"/>
      <c r="S51" s="3">
        <f>IF(Q51="","",IF(Q51="Kifizetve","Rendezve",IF(Q51="Részben fizetve","Folyamatban","Nyitott")))</f>
        <v/>
      </c>
    </row>
    <row r="52">
      <c r="A52" s="3">
        <f>IF(B52="","",ROW()-3)</f>
        <v/>
      </c>
      <c r="B52" s="4" t="n"/>
      <c r="C52" s="4" t="n"/>
      <c r="D52" s="4" t="n"/>
      <c r="E52" s="4" t="n"/>
      <c r="F52" s="4" t="n"/>
      <c r="G52" s="5" t="n"/>
      <c r="H52" s="5" t="n"/>
      <c r="I52" s="6" t="n"/>
      <c r="J52" s="7" t="n"/>
      <c r="K52" s="8">
        <f>IF(OR(G52="",I52=""),"",G52*I52)</f>
        <v/>
      </c>
      <c r="L52" s="8">
        <f>IF(K52="","",K52*J52)</f>
        <v/>
      </c>
      <c r="M52" s="8">
        <f>IF(K52="","",K52+L52)</f>
        <v/>
      </c>
      <c r="N52" s="6" t="n"/>
      <c r="O52" s="8">
        <f>IF(OR(N52="",M52=""),"",N52-M52)</f>
        <v/>
      </c>
      <c r="P52" s="9" t="n"/>
      <c r="Q52" s="5" t="n"/>
      <c r="R52" s="4" t="n"/>
      <c r="S52" s="3">
        <f>IF(Q52="","",IF(Q52="Kifizetve","Rendezve",IF(Q52="Részben fizetve","Folyamatban","Nyitott")))</f>
        <v/>
      </c>
    </row>
    <row r="53">
      <c r="A53" s="3">
        <f>IF(B53="","",ROW()-3)</f>
        <v/>
      </c>
      <c r="B53" s="4" t="n"/>
      <c r="C53" s="4" t="n"/>
      <c r="D53" s="4" t="n"/>
      <c r="E53" s="4" t="n"/>
      <c r="F53" s="4" t="n"/>
      <c r="G53" s="5" t="n"/>
      <c r="H53" s="5" t="n"/>
      <c r="I53" s="6" t="n"/>
      <c r="J53" s="7" t="n"/>
      <c r="K53" s="8">
        <f>IF(OR(G53="",I53=""),"",G53*I53)</f>
        <v/>
      </c>
      <c r="L53" s="8">
        <f>IF(K53="","",K53*J53)</f>
        <v/>
      </c>
      <c r="M53" s="8">
        <f>IF(K53="","",K53+L53)</f>
        <v/>
      </c>
      <c r="N53" s="6" t="n"/>
      <c r="O53" s="8">
        <f>IF(OR(N53="",M53=""),"",N53-M53)</f>
        <v/>
      </c>
      <c r="P53" s="9" t="n"/>
      <c r="Q53" s="5" t="n"/>
      <c r="R53" s="4" t="n"/>
      <c r="S53" s="3">
        <f>IF(Q53="","",IF(Q53="Kifizetve","Rendezve",IF(Q53="Részben fizetve","Folyamatban","Nyitott")))</f>
        <v/>
      </c>
    </row>
    <row r="54">
      <c r="A54" s="3">
        <f>IF(B54="","",ROW()-3)</f>
        <v/>
      </c>
      <c r="B54" s="4" t="n"/>
      <c r="C54" s="4" t="n"/>
      <c r="D54" s="4" t="n"/>
      <c r="E54" s="4" t="n"/>
      <c r="F54" s="4" t="n"/>
      <c r="G54" s="5" t="n"/>
      <c r="H54" s="5" t="n"/>
      <c r="I54" s="6" t="n"/>
      <c r="J54" s="7" t="n"/>
      <c r="K54" s="8">
        <f>IF(OR(G54="",I54=""),"",G54*I54)</f>
        <v/>
      </c>
      <c r="L54" s="8">
        <f>IF(K54="","",K54*J54)</f>
        <v/>
      </c>
      <c r="M54" s="8">
        <f>IF(K54="","",K54+L54)</f>
        <v/>
      </c>
      <c r="N54" s="6" t="n"/>
      <c r="O54" s="8">
        <f>IF(OR(N54="",M54=""),"",N54-M54)</f>
        <v/>
      </c>
      <c r="P54" s="9" t="n"/>
      <c r="Q54" s="5" t="n"/>
      <c r="R54" s="4" t="n"/>
      <c r="S54" s="3">
        <f>IF(Q54="","",IF(Q54="Kifizetve","Rendezve",IF(Q54="Részben fizetve","Folyamatban","Nyitott")))</f>
        <v/>
      </c>
    </row>
    <row r="55">
      <c r="A55" s="3">
        <f>IF(B55="","",ROW()-3)</f>
        <v/>
      </c>
      <c r="B55" s="4" t="n"/>
      <c r="C55" s="4" t="n"/>
      <c r="D55" s="4" t="n"/>
      <c r="E55" s="4" t="n"/>
      <c r="F55" s="4" t="n"/>
      <c r="G55" s="5" t="n"/>
      <c r="H55" s="5" t="n"/>
      <c r="I55" s="6" t="n"/>
      <c r="J55" s="7" t="n"/>
      <c r="K55" s="8">
        <f>IF(OR(G55="",I55=""),"",G55*I55)</f>
        <v/>
      </c>
      <c r="L55" s="8">
        <f>IF(K55="","",K55*J55)</f>
        <v/>
      </c>
      <c r="M55" s="8">
        <f>IF(K55="","",K55+L55)</f>
        <v/>
      </c>
      <c r="N55" s="6" t="n"/>
      <c r="O55" s="8">
        <f>IF(OR(N55="",M55=""),"",N55-M55)</f>
        <v/>
      </c>
      <c r="P55" s="9" t="n"/>
      <c r="Q55" s="5" t="n"/>
      <c r="R55" s="4" t="n"/>
      <c r="S55" s="3">
        <f>IF(Q55="","",IF(Q55="Kifizetve","Rendezve",IF(Q55="Részben fizetve","Folyamatban","Nyitott")))</f>
        <v/>
      </c>
    </row>
    <row r="56">
      <c r="A56" s="3">
        <f>IF(B56="","",ROW()-3)</f>
        <v/>
      </c>
      <c r="B56" s="4" t="n"/>
      <c r="C56" s="4" t="n"/>
      <c r="D56" s="4" t="n"/>
      <c r="E56" s="4" t="n"/>
      <c r="F56" s="4" t="n"/>
      <c r="G56" s="5" t="n"/>
      <c r="H56" s="5" t="n"/>
      <c r="I56" s="6" t="n"/>
      <c r="J56" s="7" t="n"/>
      <c r="K56" s="8">
        <f>IF(OR(G56="",I56=""),"",G56*I56)</f>
        <v/>
      </c>
      <c r="L56" s="8">
        <f>IF(K56="","",K56*J56)</f>
        <v/>
      </c>
      <c r="M56" s="8">
        <f>IF(K56="","",K56+L56)</f>
        <v/>
      </c>
      <c r="N56" s="6" t="n"/>
      <c r="O56" s="8">
        <f>IF(OR(N56="",M56=""),"",N56-M56)</f>
        <v/>
      </c>
      <c r="P56" s="9" t="n"/>
      <c r="Q56" s="5" t="n"/>
      <c r="R56" s="4" t="n"/>
      <c r="S56" s="3">
        <f>IF(Q56="","",IF(Q56="Kifizetve","Rendezve",IF(Q56="Részben fizetve","Folyamatban","Nyitott")))</f>
        <v/>
      </c>
    </row>
    <row r="57">
      <c r="A57" s="3">
        <f>IF(B57="","",ROW()-3)</f>
        <v/>
      </c>
      <c r="B57" s="4" t="n"/>
      <c r="C57" s="4" t="n"/>
      <c r="D57" s="4" t="n"/>
      <c r="E57" s="4" t="n"/>
      <c r="F57" s="4" t="n"/>
      <c r="G57" s="5" t="n"/>
      <c r="H57" s="5" t="n"/>
      <c r="I57" s="6" t="n"/>
      <c r="J57" s="7" t="n"/>
      <c r="K57" s="8">
        <f>IF(OR(G57="",I57=""),"",G57*I57)</f>
        <v/>
      </c>
      <c r="L57" s="8">
        <f>IF(K57="","",K57*J57)</f>
        <v/>
      </c>
      <c r="M57" s="8">
        <f>IF(K57="","",K57+L57)</f>
        <v/>
      </c>
      <c r="N57" s="6" t="n"/>
      <c r="O57" s="8">
        <f>IF(OR(N57="",M57=""),"",N57-M57)</f>
        <v/>
      </c>
      <c r="P57" s="9" t="n"/>
      <c r="Q57" s="5" t="n"/>
      <c r="R57" s="4" t="n"/>
      <c r="S57" s="3">
        <f>IF(Q57="","",IF(Q57="Kifizetve","Rendezve",IF(Q57="Részben fizetve","Folyamatban","Nyitott")))</f>
        <v/>
      </c>
    </row>
    <row r="58">
      <c r="A58" s="3">
        <f>IF(B58="","",ROW()-3)</f>
        <v/>
      </c>
      <c r="B58" s="4" t="n"/>
      <c r="C58" s="4" t="n"/>
      <c r="D58" s="4" t="n"/>
      <c r="E58" s="4" t="n"/>
      <c r="F58" s="4" t="n"/>
      <c r="G58" s="5" t="n"/>
      <c r="H58" s="5" t="n"/>
      <c r="I58" s="6" t="n"/>
      <c r="J58" s="7" t="n"/>
      <c r="K58" s="8">
        <f>IF(OR(G58="",I58=""),"",G58*I58)</f>
        <v/>
      </c>
      <c r="L58" s="8">
        <f>IF(K58="","",K58*J58)</f>
        <v/>
      </c>
      <c r="M58" s="8">
        <f>IF(K58="","",K58+L58)</f>
        <v/>
      </c>
      <c r="N58" s="6" t="n"/>
      <c r="O58" s="8">
        <f>IF(OR(N58="",M58=""),"",N58-M58)</f>
        <v/>
      </c>
      <c r="P58" s="9" t="n"/>
      <c r="Q58" s="5" t="n"/>
      <c r="R58" s="4" t="n"/>
      <c r="S58" s="3">
        <f>IF(Q58="","",IF(Q58="Kifizetve","Rendezve",IF(Q58="Részben fizetve","Folyamatban","Nyitott")))</f>
        <v/>
      </c>
    </row>
    <row r="59">
      <c r="A59" s="3">
        <f>IF(B59="","",ROW()-3)</f>
        <v/>
      </c>
      <c r="B59" s="4" t="n"/>
      <c r="C59" s="4" t="n"/>
      <c r="D59" s="4" t="n"/>
      <c r="E59" s="4" t="n"/>
      <c r="F59" s="4" t="n"/>
      <c r="G59" s="5" t="n"/>
      <c r="H59" s="5" t="n"/>
      <c r="I59" s="6" t="n"/>
      <c r="J59" s="7" t="n"/>
      <c r="K59" s="8">
        <f>IF(OR(G59="",I59=""),"",G59*I59)</f>
        <v/>
      </c>
      <c r="L59" s="8">
        <f>IF(K59="","",K59*J59)</f>
        <v/>
      </c>
      <c r="M59" s="8">
        <f>IF(K59="","",K59+L59)</f>
        <v/>
      </c>
      <c r="N59" s="6" t="n"/>
      <c r="O59" s="8">
        <f>IF(OR(N59="",M59=""),"",N59-M59)</f>
        <v/>
      </c>
      <c r="P59" s="9" t="n"/>
      <c r="Q59" s="5" t="n"/>
      <c r="R59" s="4" t="n"/>
      <c r="S59" s="3">
        <f>IF(Q59="","",IF(Q59="Kifizetve","Rendezve",IF(Q59="Részben fizetve","Folyamatban","Nyitott")))</f>
        <v/>
      </c>
    </row>
    <row r="60">
      <c r="A60" s="3">
        <f>IF(B60="","",ROW()-3)</f>
        <v/>
      </c>
      <c r="B60" s="4" t="n"/>
      <c r="C60" s="4" t="n"/>
      <c r="D60" s="4" t="n"/>
      <c r="E60" s="4" t="n"/>
      <c r="F60" s="4" t="n"/>
      <c r="G60" s="5" t="n"/>
      <c r="H60" s="5" t="n"/>
      <c r="I60" s="6" t="n"/>
      <c r="J60" s="7" t="n"/>
      <c r="K60" s="8">
        <f>IF(OR(G60="",I60=""),"",G60*I60)</f>
        <v/>
      </c>
      <c r="L60" s="8">
        <f>IF(K60="","",K60*J60)</f>
        <v/>
      </c>
      <c r="M60" s="8">
        <f>IF(K60="","",K60+L60)</f>
        <v/>
      </c>
      <c r="N60" s="6" t="n"/>
      <c r="O60" s="8">
        <f>IF(OR(N60="",M60=""),"",N60-M60)</f>
        <v/>
      </c>
      <c r="P60" s="9" t="n"/>
      <c r="Q60" s="5" t="n"/>
      <c r="R60" s="4" t="n"/>
      <c r="S60" s="3">
        <f>IF(Q60="","",IF(Q60="Kifizetve","Rendezve",IF(Q60="Részben fizetve","Folyamatban","Nyitott")))</f>
        <v/>
      </c>
    </row>
    <row r="61">
      <c r="A61" s="3">
        <f>IF(B61="","",ROW()-3)</f>
        <v/>
      </c>
      <c r="B61" s="4" t="n"/>
      <c r="C61" s="4" t="n"/>
      <c r="D61" s="4" t="n"/>
      <c r="E61" s="4" t="n"/>
      <c r="F61" s="4" t="n"/>
      <c r="G61" s="5" t="n"/>
      <c r="H61" s="5" t="n"/>
      <c r="I61" s="6" t="n"/>
      <c r="J61" s="7" t="n"/>
      <c r="K61" s="8">
        <f>IF(OR(G61="",I61=""),"",G61*I61)</f>
        <v/>
      </c>
      <c r="L61" s="8">
        <f>IF(K61="","",K61*J61)</f>
        <v/>
      </c>
      <c r="M61" s="8">
        <f>IF(K61="","",K61+L61)</f>
        <v/>
      </c>
      <c r="N61" s="6" t="n"/>
      <c r="O61" s="8">
        <f>IF(OR(N61="",M61=""),"",N61-M61)</f>
        <v/>
      </c>
      <c r="P61" s="9" t="n"/>
      <c r="Q61" s="5" t="n"/>
      <c r="R61" s="4" t="n"/>
      <c r="S61" s="3">
        <f>IF(Q61="","",IF(Q61="Kifizetve","Rendezve",IF(Q61="Részben fizetve","Folyamatban","Nyitott")))</f>
        <v/>
      </c>
    </row>
    <row r="62">
      <c r="A62" s="3">
        <f>IF(B62="","",ROW()-3)</f>
        <v/>
      </c>
      <c r="B62" s="4" t="n"/>
      <c r="C62" s="4" t="n"/>
      <c r="D62" s="4" t="n"/>
      <c r="E62" s="4" t="n"/>
      <c r="F62" s="4" t="n"/>
      <c r="G62" s="5" t="n"/>
      <c r="H62" s="5" t="n"/>
      <c r="I62" s="6" t="n"/>
      <c r="J62" s="7" t="n"/>
      <c r="K62" s="8">
        <f>IF(OR(G62="",I62=""),"",G62*I62)</f>
        <v/>
      </c>
      <c r="L62" s="8">
        <f>IF(K62="","",K62*J62)</f>
        <v/>
      </c>
      <c r="M62" s="8">
        <f>IF(K62="","",K62+L62)</f>
        <v/>
      </c>
      <c r="N62" s="6" t="n"/>
      <c r="O62" s="8">
        <f>IF(OR(N62="",M62=""),"",N62-M62)</f>
        <v/>
      </c>
      <c r="P62" s="9" t="n"/>
      <c r="Q62" s="5" t="n"/>
      <c r="R62" s="4" t="n"/>
      <c r="S62" s="3">
        <f>IF(Q62="","",IF(Q62="Kifizetve","Rendezve",IF(Q62="Részben fizetve","Folyamatban","Nyitott")))</f>
        <v/>
      </c>
    </row>
    <row r="63">
      <c r="A63" s="3">
        <f>IF(B63="","",ROW()-3)</f>
        <v/>
      </c>
      <c r="B63" s="4" t="n"/>
      <c r="C63" s="4" t="n"/>
      <c r="D63" s="4" t="n"/>
      <c r="E63" s="4" t="n"/>
      <c r="F63" s="4" t="n"/>
      <c r="G63" s="5" t="n"/>
      <c r="H63" s="5" t="n"/>
      <c r="I63" s="6" t="n"/>
      <c r="J63" s="7" t="n"/>
      <c r="K63" s="8">
        <f>IF(OR(G63="",I63=""),"",G63*I63)</f>
        <v/>
      </c>
      <c r="L63" s="8">
        <f>IF(K63="","",K63*J63)</f>
        <v/>
      </c>
      <c r="M63" s="8">
        <f>IF(K63="","",K63+L63)</f>
        <v/>
      </c>
      <c r="N63" s="6" t="n"/>
      <c r="O63" s="8">
        <f>IF(OR(N63="",M63=""),"",N63-M63)</f>
        <v/>
      </c>
      <c r="P63" s="9" t="n"/>
      <c r="Q63" s="5" t="n"/>
      <c r="R63" s="4" t="n"/>
      <c r="S63" s="3">
        <f>IF(Q63="","",IF(Q63="Kifizetve","Rendezve",IF(Q63="Részben fizetve","Folyamatban","Nyitott")))</f>
        <v/>
      </c>
    </row>
    <row r="64">
      <c r="A64" s="3">
        <f>IF(B64="","",ROW()-3)</f>
        <v/>
      </c>
      <c r="B64" s="4" t="n"/>
      <c r="C64" s="4" t="n"/>
      <c r="D64" s="4" t="n"/>
      <c r="E64" s="4" t="n"/>
      <c r="F64" s="4" t="n"/>
      <c r="G64" s="5" t="n"/>
      <c r="H64" s="5" t="n"/>
      <c r="I64" s="6" t="n"/>
      <c r="J64" s="7" t="n"/>
      <c r="K64" s="8">
        <f>IF(OR(G64="",I64=""),"",G64*I64)</f>
        <v/>
      </c>
      <c r="L64" s="8">
        <f>IF(K64="","",K64*J64)</f>
        <v/>
      </c>
      <c r="M64" s="8">
        <f>IF(K64="","",K64+L64)</f>
        <v/>
      </c>
      <c r="N64" s="6" t="n"/>
      <c r="O64" s="8">
        <f>IF(OR(N64="",M64=""),"",N64-M64)</f>
        <v/>
      </c>
      <c r="P64" s="9" t="n"/>
      <c r="Q64" s="5" t="n"/>
      <c r="R64" s="4" t="n"/>
      <c r="S64" s="3">
        <f>IF(Q64="","",IF(Q64="Kifizetve","Rendezve",IF(Q64="Részben fizetve","Folyamatban","Nyitott")))</f>
        <v/>
      </c>
    </row>
    <row r="65">
      <c r="A65" s="3">
        <f>IF(B65="","",ROW()-3)</f>
        <v/>
      </c>
      <c r="B65" s="4" t="n"/>
      <c r="C65" s="4" t="n"/>
      <c r="D65" s="4" t="n"/>
      <c r="E65" s="4" t="n"/>
      <c r="F65" s="4" t="n"/>
      <c r="G65" s="5" t="n"/>
      <c r="H65" s="5" t="n"/>
      <c r="I65" s="6" t="n"/>
      <c r="J65" s="7" t="n"/>
      <c r="K65" s="8">
        <f>IF(OR(G65="",I65=""),"",G65*I65)</f>
        <v/>
      </c>
      <c r="L65" s="8">
        <f>IF(K65="","",K65*J65)</f>
        <v/>
      </c>
      <c r="M65" s="8">
        <f>IF(K65="","",K65+L65)</f>
        <v/>
      </c>
      <c r="N65" s="6" t="n"/>
      <c r="O65" s="8">
        <f>IF(OR(N65="",M65=""),"",N65-M65)</f>
        <v/>
      </c>
      <c r="P65" s="9" t="n"/>
      <c r="Q65" s="5" t="n"/>
      <c r="R65" s="4" t="n"/>
      <c r="S65" s="3">
        <f>IF(Q65="","",IF(Q65="Kifizetve","Rendezve",IF(Q65="Részben fizetve","Folyamatban","Nyitott")))</f>
        <v/>
      </c>
    </row>
    <row r="66">
      <c r="A66" s="3">
        <f>IF(B66="","",ROW()-3)</f>
        <v/>
      </c>
      <c r="B66" s="4" t="n"/>
      <c r="C66" s="4" t="n"/>
      <c r="D66" s="4" t="n"/>
      <c r="E66" s="4" t="n"/>
      <c r="F66" s="4" t="n"/>
      <c r="G66" s="5" t="n"/>
      <c r="H66" s="5" t="n"/>
      <c r="I66" s="6" t="n"/>
      <c r="J66" s="7" t="n"/>
      <c r="K66" s="8">
        <f>IF(OR(G66="",I66=""),"",G66*I66)</f>
        <v/>
      </c>
      <c r="L66" s="8">
        <f>IF(K66="","",K66*J66)</f>
        <v/>
      </c>
      <c r="M66" s="8">
        <f>IF(K66="","",K66+L66)</f>
        <v/>
      </c>
      <c r="N66" s="6" t="n"/>
      <c r="O66" s="8">
        <f>IF(OR(N66="",M66=""),"",N66-M66)</f>
        <v/>
      </c>
      <c r="P66" s="9" t="n"/>
      <c r="Q66" s="5" t="n"/>
      <c r="R66" s="4" t="n"/>
      <c r="S66" s="3">
        <f>IF(Q66="","",IF(Q66="Kifizetve","Rendezve",IF(Q66="Részben fizetve","Folyamatban","Nyitott")))</f>
        <v/>
      </c>
    </row>
    <row r="67">
      <c r="A67" s="3">
        <f>IF(B67="","",ROW()-3)</f>
        <v/>
      </c>
      <c r="B67" s="4" t="n"/>
      <c r="C67" s="4" t="n"/>
      <c r="D67" s="4" t="n"/>
      <c r="E67" s="4" t="n"/>
      <c r="F67" s="4" t="n"/>
      <c r="G67" s="5" t="n"/>
      <c r="H67" s="5" t="n"/>
      <c r="I67" s="6" t="n"/>
      <c r="J67" s="7" t="n"/>
      <c r="K67" s="8">
        <f>IF(OR(G67="",I67=""),"",G67*I67)</f>
        <v/>
      </c>
      <c r="L67" s="8">
        <f>IF(K67="","",K67*J67)</f>
        <v/>
      </c>
      <c r="M67" s="8">
        <f>IF(K67="","",K67+L67)</f>
        <v/>
      </c>
      <c r="N67" s="6" t="n"/>
      <c r="O67" s="8">
        <f>IF(OR(N67="",M67=""),"",N67-M67)</f>
        <v/>
      </c>
      <c r="P67" s="9" t="n"/>
      <c r="Q67" s="5" t="n"/>
      <c r="R67" s="4" t="n"/>
      <c r="S67" s="3">
        <f>IF(Q67="","",IF(Q67="Kifizetve","Rendezve",IF(Q67="Részben fizetve","Folyamatban","Nyitott")))</f>
        <v/>
      </c>
    </row>
    <row r="68">
      <c r="A68" s="3">
        <f>IF(B68="","",ROW()-3)</f>
        <v/>
      </c>
      <c r="B68" s="4" t="n"/>
      <c r="C68" s="4" t="n"/>
      <c r="D68" s="4" t="n"/>
      <c r="E68" s="4" t="n"/>
      <c r="F68" s="4" t="n"/>
      <c r="G68" s="5" t="n"/>
      <c r="H68" s="5" t="n"/>
      <c r="I68" s="6" t="n"/>
      <c r="J68" s="7" t="n"/>
      <c r="K68" s="8">
        <f>IF(OR(G68="",I68=""),"",G68*I68)</f>
        <v/>
      </c>
      <c r="L68" s="8">
        <f>IF(K68="","",K68*J68)</f>
        <v/>
      </c>
      <c r="M68" s="8">
        <f>IF(K68="","",K68+L68)</f>
        <v/>
      </c>
      <c r="N68" s="6" t="n"/>
      <c r="O68" s="8">
        <f>IF(OR(N68="",M68=""),"",N68-M68)</f>
        <v/>
      </c>
      <c r="P68" s="9" t="n"/>
      <c r="Q68" s="5" t="n"/>
      <c r="R68" s="4" t="n"/>
      <c r="S68" s="3">
        <f>IF(Q68="","",IF(Q68="Kifizetve","Rendezve",IF(Q68="Részben fizetve","Folyamatban","Nyitott")))</f>
        <v/>
      </c>
    </row>
    <row r="69">
      <c r="A69" s="3">
        <f>IF(B69="","",ROW()-3)</f>
        <v/>
      </c>
      <c r="B69" s="4" t="n"/>
      <c r="C69" s="4" t="n"/>
      <c r="D69" s="4" t="n"/>
      <c r="E69" s="4" t="n"/>
      <c r="F69" s="4" t="n"/>
      <c r="G69" s="5" t="n"/>
      <c r="H69" s="5" t="n"/>
      <c r="I69" s="6" t="n"/>
      <c r="J69" s="7" t="n"/>
      <c r="K69" s="8">
        <f>IF(OR(G69="",I69=""),"",G69*I69)</f>
        <v/>
      </c>
      <c r="L69" s="8">
        <f>IF(K69="","",K69*J69)</f>
        <v/>
      </c>
      <c r="M69" s="8">
        <f>IF(K69="","",K69+L69)</f>
        <v/>
      </c>
      <c r="N69" s="6" t="n"/>
      <c r="O69" s="8">
        <f>IF(OR(N69="",M69=""),"",N69-M69)</f>
        <v/>
      </c>
      <c r="P69" s="9" t="n"/>
      <c r="Q69" s="5" t="n"/>
      <c r="R69" s="4" t="n"/>
      <c r="S69" s="3">
        <f>IF(Q69="","",IF(Q69="Kifizetve","Rendezve",IF(Q69="Részben fizetve","Folyamatban","Nyitott")))</f>
        <v/>
      </c>
    </row>
    <row r="70">
      <c r="A70" s="3">
        <f>IF(B70="","",ROW()-3)</f>
        <v/>
      </c>
      <c r="B70" s="4" t="n"/>
      <c r="C70" s="4" t="n"/>
      <c r="D70" s="4" t="n"/>
      <c r="E70" s="4" t="n"/>
      <c r="F70" s="4" t="n"/>
      <c r="G70" s="5" t="n"/>
      <c r="H70" s="5" t="n"/>
      <c r="I70" s="6" t="n"/>
      <c r="J70" s="7" t="n"/>
      <c r="K70" s="8">
        <f>IF(OR(G70="",I70=""),"",G70*I70)</f>
        <v/>
      </c>
      <c r="L70" s="8">
        <f>IF(K70="","",K70*J70)</f>
        <v/>
      </c>
      <c r="M70" s="8">
        <f>IF(K70="","",K70+L70)</f>
        <v/>
      </c>
      <c r="N70" s="6" t="n"/>
      <c r="O70" s="8">
        <f>IF(OR(N70="",M70=""),"",N70-M70)</f>
        <v/>
      </c>
      <c r="P70" s="9" t="n"/>
      <c r="Q70" s="5" t="n"/>
      <c r="R70" s="4" t="n"/>
      <c r="S70" s="3">
        <f>IF(Q70="","",IF(Q70="Kifizetve","Rendezve",IF(Q70="Részben fizetve","Folyamatban","Nyitott")))</f>
        <v/>
      </c>
    </row>
    <row r="71">
      <c r="A71" s="3">
        <f>IF(B71="","",ROW()-3)</f>
        <v/>
      </c>
      <c r="B71" s="4" t="n"/>
      <c r="C71" s="4" t="n"/>
      <c r="D71" s="4" t="n"/>
      <c r="E71" s="4" t="n"/>
      <c r="F71" s="4" t="n"/>
      <c r="G71" s="5" t="n"/>
      <c r="H71" s="5" t="n"/>
      <c r="I71" s="6" t="n"/>
      <c r="J71" s="7" t="n"/>
      <c r="K71" s="8">
        <f>IF(OR(G71="",I71=""),"",G71*I71)</f>
        <v/>
      </c>
      <c r="L71" s="8">
        <f>IF(K71="","",K71*J71)</f>
        <v/>
      </c>
      <c r="M71" s="8">
        <f>IF(K71="","",K71+L71)</f>
        <v/>
      </c>
      <c r="N71" s="6" t="n"/>
      <c r="O71" s="8">
        <f>IF(OR(N71="",M71=""),"",N71-M71)</f>
        <v/>
      </c>
      <c r="P71" s="9" t="n"/>
      <c r="Q71" s="5" t="n"/>
      <c r="R71" s="4" t="n"/>
      <c r="S71" s="3">
        <f>IF(Q71="","",IF(Q71="Kifizetve","Rendezve",IF(Q71="Részben fizetve","Folyamatban","Nyitott")))</f>
        <v/>
      </c>
    </row>
    <row r="72">
      <c r="A72" s="3">
        <f>IF(B72="","",ROW()-3)</f>
        <v/>
      </c>
      <c r="B72" s="4" t="n"/>
      <c r="C72" s="4" t="n"/>
      <c r="D72" s="4" t="n"/>
      <c r="E72" s="4" t="n"/>
      <c r="F72" s="4" t="n"/>
      <c r="G72" s="5" t="n"/>
      <c r="H72" s="5" t="n"/>
      <c r="I72" s="6" t="n"/>
      <c r="J72" s="7" t="n"/>
      <c r="K72" s="8">
        <f>IF(OR(G72="",I72=""),"",G72*I72)</f>
        <v/>
      </c>
      <c r="L72" s="8">
        <f>IF(K72="","",K72*J72)</f>
        <v/>
      </c>
      <c r="M72" s="8">
        <f>IF(K72="","",K72+L72)</f>
        <v/>
      </c>
      <c r="N72" s="6" t="n"/>
      <c r="O72" s="8">
        <f>IF(OR(N72="",M72=""),"",N72-M72)</f>
        <v/>
      </c>
      <c r="P72" s="9" t="n"/>
      <c r="Q72" s="5" t="n"/>
      <c r="R72" s="4" t="n"/>
      <c r="S72" s="3">
        <f>IF(Q72="","",IF(Q72="Kifizetve","Rendezve",IF(Q72="Részben fizetve","Folyamatban","Nyitott")))</f>
        <v/>
      </c>
    </row>
    <row r="73">
      <c r="A73" s="3">
        <f>IF(B73="","",ROW()-3)</f>
        <v/>
      </c>
      <c r="B73" s="4" t="n"/>
      <c r="C73" s="4" t="n"/>
      <c r="D73" s="4" t="n"/>
      <c r="E73" s="4" t="n"/>
      <c r="F73" s="4" t="n"/>
      <c r="G73" s="5" t="n"/>
      <c r="H73" s="5" t="n"/>
      <c r="I73" s="6" t="n"/>
      <c r="J73" s="7" t="n"/>
      <c r="K73" s="8">
        <f>IF(OR(G73="",I73=""),"",G73*I73)</f>
        <v/>
      </c>
      <c r="L73" s="8">
        <f>IF(K73="","",K73*J73)</f>
        <v/>
      </c>
      <c r="M73" s="8">
        <f>IF(K73="","",K73+L73)</f>
        <v/>
      </c>
      <c r="N73" s="6" t="n"/>
      <c r="O73" s="8">
        <f>IF(OR(N73="",M73=""),"",N73-M73)</f>
        <v/>
      </c>
      <c r="P73" s="9" t="n"/>
      <c r="Q73" s="5" t="n"/>
      <c r="R73" s="4" t="n"/>
      <c r="S73" s="3">
        <f>IF(Q73="","",IF(Q73="Kifizetve","Rendezve",IF(Q73="Részben fizetve","Folyamatban","Nyitott")))</f>
        <v/>
      </c>
    </row>
    <row r="74">
      <c r="A74" s="3">
        <f>IF(B74="","",ROW()-3)</f>
        <v/>
      </c>
      <c r="B74" s="4" t="n"/>
      <c r="C74" s="4" t="n"/>
      <c r="D74" s="4" t="n"/>
      <c r="E74" s="4" t="n"/>
      <c r="F74" s="4" t="n"/>
      <c r="G74" s="5" t="n"/>
      <c r="H74" s="5" t="n"/>
      <c r="I74" s="6" t="n"/>
      <c r="J74" s="7" t="n"/>
      <c r="K74" s="8">
        <f>IF(OR(G74="",I74=""),"",G74*I74)</f>
        <v/>
      </c>
      <c r="L74" s="8">
        <f>IF(K74="","",K74*J74)</f>
        <v/>
      </c>
      <c r="M74" s="8">
        <f>IF(K74="","",K74+L74)</f>
        <v/>
      </c>
      <c r="N74" s="6" t="n"/>
      <c r="O74" s="8">
        <f>IF(OR(N74="",M74=""),"",N74-M74)</f>
        <v/>
      </c>
      <c r="P74" s="9" t="n"/>
      <c r="Q74" s="5" t="n"/>
      <c r="R74" s="4" t="n"/>
      <c r="S74" s="3">
        <f>IF(Q74="","",IF(Q74="Kifizetve","Rendezve",IF(Q74="Részben fizetve","Folyamatban","Nyitott")))</f>
        <v/>
      </c>
    </row>
    <row r="75">
      <c r="A75" s="3">
        <f>IF(B75="","",ROW()-3)</f>
        <v/>
      </c>
      <c r="B75" s="4" t="n"/>
      <c r="C75" s="4" t="n"/>
      <c r="D75" s="4" t="n"/>
      <c r="E75" s="4" t="n"/>
      <c r="F75" s="4" t="n"/>
      <c r="G75" s="5" t="n"/>
      <c r="H75" s="5" t="n"/>
      <c r="I75" s="6" t="n"/>
      <c r="J75" s="7" t="n"/>
      <c r="K75" s="8">
        <f>IF(OR(G75="",I75=""),"",G75*I75)</f>
        <v/>
      </c>
      <c r="L75" s="8">
        <f>IF(K75="","",K75*J75)</f>
        <v/>
      </c>
      <c r="M75" s="8">
        <f>IF(K75="","",K75+L75)</f>
        <v/>
      </c>
      <c r="N75" s="6" t="n"/>
      <c r="O75" s="8">
        <f>IF(OR(N75="",M75=""),"",N75-M75)</f>
        <v/>
      </c>
      <c r="P75" s="9" t="n"/>
      <c r="Q75" s="5" t="n"/>
      <c r="R75" s="4" t="n"/>
      <c r="S75" s="3">
        <f>IF(Q75="","",IF(Q75="Kifizetve","Rendezve",IF(Q75="Részben fizetve","Folyamatban","Nyitott")))</f>
        <v/>
      </c>
    </row>
    <row r="76">
      <c r="A76" s="3">
        <f>IF(B76="","",ROW()-3)</f>
        <v/>
      </c>
      <c r="B76" s="4" t="n"/>
      <c r="C76" s="4" t="n"/>
      <c r="D76" s="4" t="n"/>
      <c r="E76" s="4" t="n"/>
      <c r="F76" s="4" t="n"/>
      <c r="G76" s="5" t="n"/>
      <c r="H76" s="5" t="n"/>
      <c r="I76" s="6" t="n"/>
      <c r="J76" s="7" t="n"/>
      <c r="K76" s="8">
        <f>IF(OR(G76="",I76=""),"",G76*I76)</f>
        <v/>
      </c>
      <c r="L76" s="8">
        <f>IF(K76="","",K76*J76)</f>
        <v/>
      </c>
      <c r="M76" s="8">
        <f>IF(K76="","",K76+L76)</f>
        <v/>
      </c>
      <c r="N76" s="6" t="n"/>
      <c r="O76" s="8">
        <f>IF(OR(N76="",M76=""),"",N76-M76)</f>
        <v/>
      </c>
      <c r="P76" s="9" t="n"/>
      <c r="Q76" s="5" t="n"/>
      <c r="R76" s="4" t="n"/>
      <c r="S76" s="3">
        <f>IF(Q76="","",IF(Q76="Kifizetve","Rendezve",IF(Q76="Részben fizetve","Folyamatban","Nyitott")))</f>
        <v/>
      </c>
    </row>
    <row r="77">
      <c r="A77" s="3">
        <f>IF(B77="","",ROW()-3)</f>
        <v/>
      </c>
      <c r="B77" s="4" t="n"/>
      <c r="C77" s="4" t="n"/>
      <c r="D77" s="4" t="n"/>
      <c r="E77" s="4" t="n"/>
      <c r="F77" s="4" t="n"/>
      <c r="G77" s="5" t="n"/>
      <c r="H77" s="5" t="n"/>
      <c r="I77" s="6" t="n"/>
      <c r="J77" s="7" t="n"/>
      <c r="K77" s="8">
        <f>IF(OR(G77="",I77=""),"",G77*I77)</f>
        <v/>
      </c>
      <c r="L77" s="8">
        <f>IF(K77="","",K77*J77)</f>
        <v/>
      </c>
      <c r="M77" s="8">
        <f>IF(K77="","",K77+L77)</f>
        <v/>
      </c>
      <c r="N77" s="6" t="n"/>
      <c r="O77" s="8">
        <f>IF(OR(N77="",M77=""),"",N77-M77)</f>
        <v/>
      </c>
      <c r="P77" s="9" t="n"/>
      <c r="Q77" s="5" t="n"/>
      <c r="R77" s="4" t="n"/>
      <c r="S77" s="3">
        <f>IF(Q77="","",IF(Q77="Kifizetve","Rendezve",IF(Q77="Részben fizetve","Folyamatban","Nyitott")))</f>
        <v/>
      </c>
    </row>
    <row r="78">
      <c r="A78" s="3">
        <f>IF(B78="","",ROW()-3)</f>
        <v/>
      </c>
      <c r="B78" s="4" t="n"/>
      <c r="C78" s="4" t="n"/>
      <c r="D78" s="4" t="n"/>
      <c r="E78" s="4" t="n"/>
      <c r="F78" s="4" t="n"/>
      <c r="G78" s="5" t="n"/>
      <c r="H78" s="5" t="n"/>
      <c r="I78" s="6" t="n"/>
      <c r="J78" s="7" t="n"/>
      <c r="K78" s="8">
        <f>IF(OR(G78="",I78=""),"",G78*I78)</f>
        <v/>
      </c>
      <c r="L78" s="8">
        <f>IF(K78="","",K78*J78)</f>
        <v/>
      </c>
      <c r="M78" s="8">
        <f>IF(K78="","",K78+L78)</f>
        <v/>
      </c>
      <c r="N78" s="6" t="n"/>
      <c r="O78" s="8">
        <f>IF(OR(N78="",M78=""),"",N78-M78)</f>
        <v/>
      </c>
      <c r="P78" s="9" t="n"/>
      <c r="Q78" s="5" t="n"/>
      <c r="R78" s="4" t="n"/>
      <c r="S78" s="3">
        <f>IF(Q78="","",IF(Q78="Kifizetve","Rendezve",IF(Q78="Részben fizetve","Folyamatban","Nyitott")))</f>
        <v/>
      </c>
    </row>
    <row r="79">
      <c r="A79" s="3">
        <f>IF(B79="","",ROW()-3)</f>
        <v/>
      </c>
      <c r="B79" s="4" t="n"/>
      <c r="C79" s="4" t="n"/>
      <c r="D79" s="4" t="n"/>
      <c r="E79" s="4" t="n"/>
      <c r="F79" s="4" t="n"/>
      <c r="G79" s="5" t="n"/>
      <c r="H79" s="5" t="n"/>
      <c r="I79" s="6" t="n"/>
      <c r="J79" s="7" t="n"/>
      <c r="K79" s="8">
        <f>IF(OR(G79="",I79=""),"",G79*I79)</f>
        <v/>
      </c>
      <c r="L79" s="8">
        <f>IF(K79="","",K79*J79)</f>
        <v/>
      </c>
      <c r="M79" s="8">
        <f>IF(K79="","",K79+L79)</f>
        <v/>
      </c>
      <c r="N79" s="6" t="n"/>
      <c r="O79" s="8">
        <f>IF(OR(N79="",M79=""),"",N79-M79)</f>
        <v/>
      </c>
      <c r="P79" s="9" t="n"/>
      <c r="Q79" s="5" t="n"/>
      <c r="R79" s="4" t="n"/>
      <c r="S79" s="3">
        <f>IF(Q79="","",IF(Q79="Kifizetve","Rendezve",IF(Q79="Részben fizetve","Folyamatban","Nyitott")))</f>
        <v/>
      </c>
    </row>
    <row r="80">
      <c r="A80" s="3">
        <f>IF(B80="","",ROW()-3)</f>
        <v/>
      </c>
      <c r="B80" s="4" t="n"/>
      <c r="C80" s="4" t="n"/>
      <c r="D80" s="4" t="n"/>
      <c r="E80" s="4" t="n"/>
      <c r="F80" s="4" t="n"/>
      <c r="G80" s="5" t="n"/>
      <c r="H80" s="5" t="n"/>
      <c r="I80" s="6" t="n"/>
      <c r="J80" s="7" t="n"/>
      <c r="K80" s="8">
        <f>IF(OR(G80="",I80=""),"",G80*I80)</f>
        <v/>
      </c>
      <c r="L80" s="8">
        <f>IF(K80="","",K80*J80)</f>
        <v/>
      </c>
      <c r="M80" s="8">
        <f>IF(K80="","",K80+L80)</f>
        <v/>
      </c>
      <c r="N80" s="6" t="n"/>
      <c r="O80" s="8">
        <f>IF(OR(N80="",M80=""),"",N80-M80)</f>
        <v/>
      </c>
      <c r="P80" s="9" t="n"/>
      <c r="Q80" s="5" t="n"/>
      <c r="R80" s="4" t="n"/>
      <c r="S80" s="3">
        <f>IF(Q80="","",IF(Q80="Kifizetve","Rendezve",IF(Q80="Részben fizetve","Folyamatban","Nyitott")))</f>
        <v/>
      </c>
    </row>
    <row r="81">
      <c r="A81" s="3">
        <f>IF(B81="","",ROW()-3)</f>
        <v/>
      </c>
      <c r="B81" s="4" t="n"/>
      <c r="C81" s="4" t="n"/>
      <c r="D81" s="4" t="n"/>
      <c r="E81" s="4" t="n"/>
      <c r="F81" s="4" t="n"/>
      <c r="G81" s="5" t="n"/>
      <c r="H81" s="5" t="n"/>
      <c r="I81" s="6" t="n"/>
      <c r="J81" s="7" t="n"/>
      <c r="K81" s="8">
        <f>IF(OR(G81="",I81=""),"",G81*I81)</f>
        <v/>
      </c>
      <c r="L81" s="8">
        <f>IF(K81="","",K81*J81)</f>
        <v/>
      </c>
      <c r="M81" s="8">
        <f>IF(K81="","",K81+L81)</f>
        <v/>
      </c>
      <c r="N81" s="6" t="n"/>
      <c r="O81" s="8">
        <f>IF(OR(N81="",M81=""),"",N81-M81)</f>
        <v/>
      </c>
      <c r="P81" s="9" t="n"/>
      <c r="Q81" s="5" t="n"/>
      <c r="R81" s="4" t="n"/>
      <c r="S81" s="3">
        <f>IF(Q81="","",IF(Q81="Kifizetve","Rendezve",IF(Q81="Részben fizetve","Folyamatban","Nyitott")))</f>
        <v/>
      </c>
    </row>
    <row r="82">
      <c r="A82" s="3">
        <f>IF(B82="","",ROW()-3)</f>
        <v/>
      </c>
      <c r="B82" s="4" t="n"/>
      <c r="C82" s="4" t="n"/>
      <c r="D82" s="4" t="n"/>
      <c r="E82" s="4" t="n"/>
      <c r="F82" s="4" t="n"/>
      <c r="G82" s="5" t="n"/>
      <c r="H82" s="5" t="n"/>
      <c r="I82" s="6" t="n"/>
      <c r="J82" s="7" t="n"/>
      <c r="K82" s="8">
        <f>IF(OR(G82="",I82=""),"",G82*I82)</f>
        <v/>
      </c>
      <c r="L82" s="8">
        <f>IF(K82="","",K82*J82)</f>
        <v/>
      </c>
      <c r="M82" s="8">
        <f>IF(K82="","",K82+L82)</f>
        <v/>
      </c>
      <c r="N82" s="6" t="n"/>
      <c r="O82" s="8">
        <f>IF(OR(N82="",M82=""),"",N82-M82)</f>
        <v/>
      </c>
      <c r="P82" s="9" t="n"/>
      <c r="Q82" s="5" t="n"/>
      <c r="R82" s="4" t="n"/>
      <c r="S82" s="3">
        <f>IF(Q82="","",IF(Q82="Kifizetve","Rendezve",IF(Q82="Részben fizetve","Folyamatban","Nyitott")))</f>
        <v/>
      </c>
    </row>
    <row r="83">
      <c r="A83" s="3">
        <f>IF(B83="","",ROW()-3)</f>
        <v/>
      </c>
      <c r="B83" s="4" t="n"/>
      <c r="C83" s="4" t="n"/>
      <c r="D83" s="4" t="n"/>
      <c r="E83" s="4" t="n"/>
      <c r="F83" s="4" t="n"/>
      <c r="G83" s="5" t="n"/>
      <c r="H83" s="5" t="n"/>
      <c r="I83" s="6" t="n"/>
      <c r="J83" s="7" t="n"/>
      <c r="K83" s="8">
        <f>IF(OR(G83="",I83=""),"",G83*I83)</f>
        <v/>
      </c>
      <c r="L83" s="8">
        <f>IF(K83="","",K83*J83)</f>
        <v/>
      </c>
      <c r="M83" s="8">
        <f>IF(K83="","",K83+L83)</f>
        <v/>
      </c>
      <c r="N83" s="6" t="n"/>
      <c r="O83" s="8">
        <f>IF(OR(N83="",M83=""),"",N83-M83)</f>
        <v/>
      </c>
      <c r="P83" s="9" t="n"/>
      <c r="Q83" s="5" t="n"/>
      <c r="R83" s="4" t="n"/>
      <c r="S83" s="3">
        <f>IF(Q83="","",IF(Q83="Kifizetve","Rendezve",IF(Q83="Részben fizetve","Folyamatban","Nyitott")))</f>
        <v/>
      </c>
    </row>
    <row r="84">
      <c r="A84" s="3">
        <f>IF(B84="","",ROW()-3)</f>
        <v/>
      </c>
      <c r="B84" s="4" t="n"/>
      <c r="C84" s="4" t="n"/>
      <c r="D84" s="4" t="n"/>
      <c r="E84" s="4" t="n"/>
      <c r="F84" s="4" t="n"/>
      <c r="G84" s="5" t="n"/>
      <c r="H84" s="5" t="n"/>
      <c r="I84" s="6" t="n"/>
      <c r="J84" s="7" t="n"/>
      <c r="K84" s="8">
        <f>IF(OR(G84="",I84=""),"",G84*I84)</f>
        <v/>
      </c>
      <c r="L84" s="8">
        <f>IF(K84="","",K84*J84)</f>
        <v/>
      </c>
      <c r="M84" s="8">
        <f>IF(K84="","",K84+L84)</f>
        <v/>
      </c>
      <c r="N84" s="6" t="n"/>
      <c r="O84" s="8">
        <f>IF(OR(N84="",M84=""),"",N84-M84)</f>
        <v/>
      </c>
      <c r="P84" s="9" t="n"/>
      <c r="Q84" s="5" t="n"/>
      <c r="R84" s="4" t="n"/>
      <c r="S84" s="3">
        <f>IF(Q84="","",IF(Q84="Kifizetve","Rendezve",IF(Q84="Részben fizetve","Folyamatban","Nyitott")))</f>
        <v/>
      </c>
    </row>
    <row r="85">
      <c r="A85" s="3">
        <f>IF(B85="","",ROW()-3)</f>
        <v/>
      </c>
      <c r="B85" s="4" t="n"/>
      <c r="C85" s="4" t="n"/>
      <c r="D85" s="4" t="n"/>
      <c r="E85" s="4" t="n"/>
      <c r="F85" s="4" t="n"/>
      <c r="G85" s="5" t="n"/>
      <c r="H85" s="5" t="n"/>
      <c r="I85" s="6" t="n"/>
      <c r="J85" s="7" t="n"/>
      <c r="K85" s="8">
        <f>IF(OR(G85="",I85=""),"",G85*I85)</f>
        <v/>
      </c>
      <c r="L85" s="8">
        <f>IF(K85="","",K85*J85)</f>
        <v/>
      </c>
      <c r="M85" s="8">
        <f>IF(K85="","",K85+L85)</f>
        <v/>
      </c>
      <c r="N85" s="6" t="n"/>
      <c r="O85" s="8">
        <f>IF(OR(N85="",M85=""),"",N85-M85)</f>
        <v/>
      </c>
      <c r="P85" s="9" t="n"/>
      <c r="Q85" s="5" t="n"/>
      <c r="R85" s="4" t="n"/>
      <c r="S85" s="3">
        <f>IF(Q85="","",IF(Q85="Kifizetve","Rendezve",IF(Q85="Részben fizetve","Folyamatban","Nyitott")))</f>
        <v/>
      </c>
    </row>
    <row r="86">
      <c r="A86" s="3">
        <f>IF(B86="","",ROW()-3)</f>
        <v/>
      </c>
      <c r="B86" s="4" t="n"/>
      <c r="C86" s="4" t="n"/>
      <c r="D86" s="4" t="n"/>
      <c r="E86" s="4" t="n"/>
      <c r="F86" s="4" t="n"/>
      <c r="G86" s="5" t="n"/>
      <c r="H86" s="5" t="n"/>
      <c r="I86" s="6" t="n"/>
      <c r="J86" s="7" t="n"/>
      <c r="K86" s="8">
        <f>IF(OR(G86="",I86=""),"",G86*I86)</f>
        <v/>
      </c>
      <c r="L86" s="8">
        <f>IF(K86="","",K86*J86)</f>
        <v/>
      </c>
      <c r="M86" s="8">
        <f>IF(K86="","",K86+L86)</f>
        <v/>
      </c>
      <c r="N86" s="6" t="n"/>
      <c r="O86" s="8">
        <f>IF(OR(N86="",M86=""),"",N86-M86)</f>
        <v/>
      </c>
      <c r="P86" s="9" t="n"/>
      <c r="Q86" s="5" t="n"/>
      <c r="R86" s="4" t="n"/>
      <c r="S86" s="3">
        <f>IF(Q86="","",IF(Q86="Kifizetve","Rendezve",IF(Q86="Részben fizetve","Folyamatban","Nyitott")))</f>
        <v/>
      </c>
    </row>
    <row r="87">
      <c r="A87" s="3">
        <f>IF(B87="","",ROW()-3)</f>
        <v/>
      </c>
      <c r="B87" s="4" t="n"/>
      <c r="C87" s="4" t="n"/>
      <c r="D87" s="4" t="n"/>
      <c r="E87" s="4" t="n"/>
      <c r="F87" s="4" t="n"/>
      <c r="G87" s="5" t="n"/>
      <c r="H87" s="5" t="n"/>
      <c r="I87" s="6" t="n"/>
      <c r="J87" s="7" t="n"/>
      <c r="K87" s="8">
        <f>IF(OR(G87="",I87=""),"",G87*I87)</f>
        <v/>
      </c>
      <c r="L87" s="8">
        <f>IF(K87="","",K87*J87)</f>
        <v/>
      </c>
      <c r="M87" s="8">
        <f>IF(K87="","",K87+L87)</f>
        <v/>
      </c>
      <c r="N87" s="6" t="n"/>
      <c r="O87" s="8">
        <f>IF(OR(N87="",M87=""),"",N87-M87)</f>
        <v/>
      </c>
      <c r="P87" s="9" t="n"/>
      <c r="Q87" s="5" t="n"/>
      <c r="R87" s="4" t="n"/>
      <c r="S87" s="3">
        <f>IF(Q87="","",IF(Q87="Kifizetve","Rendezve",IF(Q87="Részben fizetve","Folyamatban","Nyitott")))</f>
        <v/>
      </c>
    </row>
    <row r="88">
      <c r="A88" s="3">
        <f>IF(B88="","",ROW()-3)</f>
        <v/>
      </c>
      <c r="B88" s="4" t="n"/>
      <c r="C88" s="4" t="n"/>
      <c r="D88" s="4" t="n"/>
      <c r="E88" s="4" t="n"/>
      <c r="F88" s="4" t="n"/>
      <c r="G88" s="5" t="n"/>
      <c r="H88" s="5" t="n"/>
      <c r="I88" s="6" t="n"/>
      <c r="J88" s="7" t="n"/>
      <c r="K88" s="8">
        <f>IF(OR(G88="",I88=""),"",G88*I88)</f>
        <v/>
      </c>
      <c r="L88" s="8">
        <f>IF(K88="","",K88*J88)</f>
        <v/>
      </c>
      <c r="M88" s="8">
        <f>IF(K88="","",K88+L88)</f>
        <v/>
      </c>
      <c r="N88" s="6" t="n"/>
      <c r="O88" s="8">
        <f>IF(OR(N88="",M88=""),"",N88-M88)</f>
        <v/>
      </c>
      <c r="P88" s="9" t="n"/>
      <c r="Q88" s="5" t="n"/>
      <c r="R88" s="4" t="n"/>
      <c r="S88" s="3">
        <f>IF(Q88="","",IF(Q88="Kifizetve","Rendezve",IF(Q88="Részben fizetve","Folyamatban","Nyitott")))</f>
        <v/>
      </c>
    </row>
    <row r="89">
      <c r="A89" s="3">
        <f>IF(B89="","",ROW()-3)</f>
        <v/>
      </c>
      <c r="B89" s="4" t="n"/>
      <c r="C89" s="4" t="n"/>
      <c r="D89" s="4" t="n"/>
      <c r="E89" s="4" t="n"/>
      <c r="F89" s="4" t="n"/>
      <c r="G89" s="5" t="n"/>
      <c r="H89" s="5" t="n"/>
      <c r="I89" s="6" t="n"/>
      <c r="J89" s="7" t="n"/>
      <c r="K89" s="8">
        <f>IF(OR(G89="",I89=""),"",G89*I89)</f>
        <v/>
      </c>
      <c r="L89" s="8">
        <f>IF(K89="","",K89*J89)</f>
        <v/>
      </c>
      <c r="M89" s="8">
        <f>IF(K89="","",K89+L89)</f>
        <v/>
      </c>
      <c r="N89" s="6" t="n"/>
      <c r="O89" s="8">
        <f>IF(OR(N89="",M89=""),"",N89-M89)</f>
        <v/>
      </c>
      <c r="P89" s="9" t="n"/>
      <c r="Q89" s="5" t="n"/>
      <c r="R89" s="4" t="n"/>
      <c r="S89" s="3">
        <f>IF(Q89="","",IF(Q89="Kifizetve","Rendezve",IF(Q89="Részben fizetve","Folyamatban","Nyitott")))</f>
        <v/>
      </c>
    </row>
    <row r="90">
      <c r="A90" s="3">
        <f>IF(B90="","",ROW()-3)</f>
        <v/>
      </c>
      <c r="B90" s="4" t="n"/>
      <c r="C90" s="4" t="n"/>
      <c r="D90" s="4" t="n"/>
      <c r="E90" s="4" t="n"/>
      <c r="F90" s="4" t="n"/>
      <c r="G90" s="5" t="n"/>
      <c r="H90" s="5" t="n"/>
      <c r="I90" s="6" t="n"/>
      <c r="J90" s="7" t="n"/>
      <c r="K90" s="8">
        <f>IF(OR(G90="",I90=""),"",G90*I90)</f>
        <v/>
      </c>
      <c r="L90" s="8">
        <f>IF(K90="","",K90*J90)</f>
        <v/>
      </c>
      <c r="M90" s="8">
        <f>IF(K90="","",K90+L90)</f>
        <v/>
      </c>
      <c r="N90" s="6" t="n"/>
      <c r="O90" s="8">
        <f>IF(OR(N90="",M90=""),"",N90-M90)</f>
        <v/>
      </c>
      <c r="P90" s="9" t="n"/>
      <c r="Q90" s="5" t="n"/>
      <c r="R90" s="4" t="n"/>
      <c r="S90" s="3">
        <f>IF(Q90="","",IF(Q90="Kifizetve","Rendezve",IF(Q90="Részben fizetve","Folyamatban","Nyitott")))</f>
        <v/>
      </c>
    </row>
    <row r="91">
      <c r="A91" s="3">
        <f>IF(B91="","",ROW()-3)</f>
        <v/>
      </c>
      <c r="B91" s="4" t="n"/>
      <c r="C91" s="4" t="n"/>
      <c r="D91" s="4" t="n"/>
      <c r="E91" s="4" t="n"/>
      <c r="F91" s="4" t="n"/>
      <c r="G91" s="5" t="n"/>
      <c r="H91" s="5" t="n"/>
      <c r="I91" s="6" t="n"/>
      <c r="J91" s="7" t="n"/>
      <c r="K91" s="8">
        <f>IF(OR(G91="",I91=""),"",G91*I91)</f>
        <v/>
      </c>
      <c r="L91" s="8">
        <f>IF(K91="","",K91*J91)</f>
        <v/>
      </c>
      <c r="M91" s="8">
        <f>IF(K91="","",K91+L91)</f>
        <v/>
      </c>
      <c r="N91" s="6" t="n"/>
      <c r="O91" s="8">
        <f>IF(OR(N91="",M91=""),"",N91-M91)</f>
        <v/>
      </c>
      <c r="P91" s="9" t="n"/>
      <c r="Q91" s="5" t="n"/>
      <c r="R91" s="4" t="n"/>
      <c r="S91" s="3">
        <f>IF(Q91="","",IF(Q91="Kifizetve","Rendezve",IF(Q91="Részben fizetve","Folyamatban","Nyitott")))</f>
        <v/>
      </c>
    </row>
    <row r="92">
      <c r="A92" s="3">
        <f>IF(B92="","",ROW()-3)</f>
        <v/>
      </c>
      <c r="B92" s="4" t="n"/>
      <c r="C92" s="4" t="n"/>
      <c r="D92" s="4" t="n"/>
      <c r="E92" s="4" t="n"/>
      <c r="F92" s="4" t="n"/>
      <c r="G92" s="5" t="n"/>
      <c r="H92" s="5" t="n"/>
      <c r="I92" s="6" t="n"/>
      <c r="J92" s="7" t="n"/>
      <c r="K92" s="8">
        <f>IF(OR(G92="",I92=""),"",G92*I92)</f>
        <v/>
      </c>
      <c r="L92" s="8">
        <f>IF(K92="","",K92*J92)</f>
        <v/>
      </c>
      <c r="M92" s="8">
        <f>IF(K92="","",K92+L92)</f>
        <v/>
      </c>
      <c r="N92" s="6" t="n"/>
      <c r="O92" s="8">
        <f>IF(OR(N92="",M92=""),"",N92-M92)</f>
        <v/>
      </c>
      <c r="P92" s="9" t="n"/>
      <c r="Q92" s="5" t="n"/>
      <c r="R92" s="4" t="n"/>
      <c r="S92" s="3">
        <f>IF(Q92="","",IF(Q92="Kifizetve","Rendezve",IF(Q92="Részben fizetve","Folyamatban","Nyitott")))</f>
        <v/>
      </c>
    </row>
    <row r="93">
      <c r="A93" s="3">
        <f>IF(B93="","",ROW()-3)</f>
        <v/>
      </c>
      <c r="B93" s="4" t="n"/>
      <c r="C93" s="4" t="n"/>
      <c r="D93" s="4" t="n"/>
      <c r="E93" s="4" t="n"/>
      <c r="F93" s="4" t="n"/>
      <c r="G93" s="5" t="n"/>
      <c r="H93" s="5" t="n"/>
      <c r="I93" s="6" t="n"/>
      <c r="J93" s="7" t="n"/>
      <c r="K93" s="8">
        <f>IF(OR(G93="",I93=""),"",G93*I93)</f>
        <v/>
      </c>
      <c r="L93" s="8">
        <f>IF(K93="","",K93*J93)</f>
        <v/>
      </c>
      <c r="M93" s="8">
        <f>IF(K93="","",K93+L93)</f>
        <v/>
      </c>
      <c r="N93" s="6" t="n"/>
      <c r="O93" s="8">
        <f>IF(OR(N93="",M93=""),"",N93-M93)</f>
        <v/>
      </c>
      <c r="P93" s="9" t="n"/>
      <c r="Q93" s="5" t="n"/>
      <c r="R93" s="4" t="n"/>
      <c r="S93" s="3">
        <f>IF(Q93="","",IF(Q93="Kifizetve","Rendezve",IF(Q93="Részben fizetve","Folyamatban","Nyitott")))</f>
        <v/>
      </c>
    </row>
    <row r="94">
      <c r="A94" s="3">
        <f>IF(B94="","",ROW()-3)</f>
        <v/>
      </c>
      <c r="B94" s="4" t="n"/>
      <c r="C94" s="4" t="n"/>
      <c r="D94" s="4" t="n"/>
      <c r="E94" s="4" t="n"/>
      <c r="F94" s="4" t="n"/>
      <c r="G94" s="5" t="n"/>
      <c r="H94" s="5" t="n"/>
      <c r="I94" s="6" t="n"/>
      <c r="J94" s="7" t="n"/>
      <c r="K94" s="8">
        <f>IF(OR(G94="",I94=""),"",G94*I94)</f>
        <v/>
      </c>
      <c r="L94" s="8">
        <f>IF(K94="","",K94*J94)</f>
        <v/>
      </c>
      <c r="M94" s="8">
        <f>IF(K94="","",K94+L94)</f>
        <v/>
      </c>
      <c r="N94" s="6" t="n"/>
      <c r="O94" s="8">
        <f>IF(OR(N94="",M94=""),"",N94-M94)</f>
        <v/>
      </c>
      <c r="P94" s="9" t="n"/>
      <c r="Q94" s="5" t="n"/>
      <c r="R94" s="4" t="n"/>
      <c r="S94" s="3">
        <f>IF(Q94="","",IF(Q94="Kifizetve","Rendezve",IF(Q94="Részben fizetve","Folyamatban","Nyitott")))</f>
        <v/>
      </c>
    </row>
    <row r="95">
      <c r="A95" s="3">
        <f>IF(B95="","",ROW()-3)</f>
        <v/>
      </c>
      <c r="B95" s="4" t="n"/>
      <c r="C95" s="4" t="n"/>
      <c r="D95" s="4" t="n"/>
      <c r="E95" s="4" t="n"/>
      <c r="F95" s="4" t="n"/>
      <c r="G95" s="5" t="n"/>
      <c r="H95" s="5" t="n"/>
      <c r="I95" s="6" t="n"/>
      <c r="J95" s="7" t="n"/>
      <c r="K95" s="8">
        <f>IF(OR(G95="",I95=""),"",G95*I95)</f>
        <v/>
      </c>
      <c r="L95" s="8">
        <f>IF(K95="","",K95*J95)</f>
        <v/>
      </c>
      <c r="M95" s="8">
        <f>IF(K95="","",K95+L95)</f>
        <v/>
      </c>
      <c r="N95" s="6" t="n"/>
      <c r="O95" s="8">
        <f>IF(OR(N95="",M95=""),"",N95-M95)</f>
        <v/>
      </c>
      <c r="P95" s="9" t="n"/>
      <c r="Q95" s="5" t="n"/>
      <c r="R95" s="4" t="n"/>
      <c r="S95" s="3">
        <f>IF(Q95="","",IF(Q95="Kifizetve","Rendezve",IF(Q95="Részben fizetve","Folyamatban","Nyitott")))</f>
        <v/>
      </c>
    </row>
    <row r="96">
      <c r="A96" s="3">
        <f>IF(B96="","",ROW()-3)</f>
        <v/>
      </c>
      <c r="B96" s="4" t="n"/>
      <c r="C96" s="4" t="n"/>
      <c r="D96" s="4" t="n"/>
      <c r="E96" s="4" t="n"/>
      <c r="F96" s="4" t="n"/>
      <c r="G96" s="5" t="n"/>
      <c r="H96" s="5" t="n"/>
      <c r="I96" s="6" t="n"/>
      <c r="J96" s="7" t="n"/>
      <c r="K96" s="8">
        <f>IF(OR(G96="",I96=""),"",G96*I96)</f>
        <v/>
      </c>
      <c r="L96" s="8">
        <f>IF(K96="","",K96*J96)</f>
        <v/>
      </c>
      <c r="M96" s="8">
        <f>IF(K96="","",K96+L96)</f>
        <v/>
      </c>
      <c r="N96" s="6" t="n"/>
      <c r="O96" s="8">
        <f>IF(OR(N96="",M96=""),"",N96-M96)</f>
        <v/>
      </c>
      <c r="P96" s="9" t="n"/>
      <c r="Q96" s="5" t="n"/>
      <c r="R96" s="4" t="n"/>
      <c r="S96" s="3">
        <f>IF(Q96="","",IF(Q96="Kifizetve","Rendezve",IF(Q96="Részben fizetve","Folyamatban","Nyitott")))</f>
        <v/>
      </c>
    </row>
    <row r="97">
      <c r="A97" s="3">
        <f>IF(B97="","",ROW()-3)</f>
        <v/>
      </c>
      <c r="B97" s="4" t="n"/>
      <c r="C97" s="4" t="n"/>
      <c r="D97" s="4" t="n"/>
      <c r="E97" s="4" t="n"/>
      <c r="F97" s="4" t="n"/>
      <c r="G97" s="5" t="n"/>
      <c r="H97" s="5" t="n"/>
      <c r="I97" s="6" t="n"/>
      <c r="J97" s="7" t="n"/>
      <c r="K97" s="8">
        <f>IF(OR(G97="",I97=""),"",G97*I97)</f>
        <v/>
      </c>
      <c r="L97" s="8">
        <f>IF(K97="","",K97*J97)</f>
        <v/>
      </c>
      <c r="M97" s="8">
        <f>IF(K97="","",K97+L97)</f>
        <v/>
      </c>
      <c r="N97" s="6" t="n"/>
      <c r="O97" s="8">
        <f>IF(OR(N97="",M97=""),"",N97-M97)</f>
        <v/>
      </c>
      <c r="P97" s="9" t="n"/>
      <c r="Q97" s="5" t="n"/>
      <c r="R97" s="4" t="n"/>
      <c r="S97" s="3">
        <f>IF(Q97="","",IF(Q97="Kifizetve","Rendezve",IF(Q97="Részben fizetve","Folyamatban","Nyitott")))</f>
        <v/>
      </c>
    </row>
    <row r="98">
      <c r="A98" s="3">
        <f>IF(B98="","",ROW()-3)</f>
        <v/>
      </c>
      <c r="B98" s="4" t="n"/>
      <c r="C98" s="4" t="n"/>
      <c r="D98" s="4" t="n"/>
      <c r="E98" s="4" t="n"/>
      <c r="F98" s="4" t="n"/>
      <c r="G98" s="5" t="n"/>
      <c r="H98" s="5" t="n"/>
      <c r="I98" s="6" t="n"/>
      <c r="J98" s="7" t="n"/>
      <c r="K98" s="8">
        <f>IF(OR(G98="",I98=""),"",G98*I98)</f>
        <v/>
      </c>
      <c r="L98" s="8">
        <f>IF(K98="","",K98*J98)</f>
        <v/>
      </c>
      <c r="M98" s="8">
        <f>IF(K98="","",K98+L98)</f>
        <v/>
      </c>
      <c r="N98" s="6" t="n"/>
      <c r="O98" s="8">
        <f>IF(OR(N98="",M98=""),"",N98-M98)</f>
        <v/>
      </c>
      <c r="P98" s="9" t="n"/>
      <c r="Q98" s="5" t="n"/>
      <c r="R98" s="4" t="n"/>
      <c r="S98" s="3">
        <f>IF(Q98="","",IF(Q98="Kifizetve","Rendezve",IF(Q98="Részben fizetve","Folyamatban","Nyitott")))</f>
        <v/>
      </c>
    </row>
    <row r="99">
      <c r="A99" s="3">
        <f>IF(B99="","",ROW()-3)</f>
        <v/>
      </c>
      <c r="B99" s="4" t="n"/>
      <c r="C99" s="4" t="n"/>
      <c r="D99" s="4" t="n"/>
      <c r="E99" s="4" t="n"/>
      <c r="F99" s="4" t="n"/>
      <c r="G99" s="5" t="n"/>
      <c r="H99" s="5" t="n"/>
      <c r="I99" s="6" t="n"/>
      <c r="J99" s="7" t="n"/>
      <c r="K99" s="8">
        <f>IF(OR(G99="",I99=""),"",G99*I99)</f>
        <v/>
      </c>
      <c r="L99" s="8">
        <f>IF(K99="","",K99*J99)</f>
        <v/>
      </c>
      <c r="M99" s="8">
        <f>IF(K99="","",K99+L99)</f>
        <v/>
      </c>
      <c r="N99" s="6" t="n"/>
      <c r="O99" s="8">
        <f>IF(OR(N99="",M99=""),"",N99-M99)</f>
        <v/>
      </c>
      <c r="P99" s="9" t="n"/>
      <c r="Q99" s="5" t="n"/>
      <c r="R99" s="4" t="n"/>
      <c r="S99" s="3">
        <f>IF(Q99="","",IF(Q99="Kifizetve","Rendezve",IF(Q99="Részben fizetve","Folyamatban","Nyitott")))</f>
        <v/>
      </c>
    </row>
    <row r="100">
      <c r="A100" s="3">
        <f>IF(B100="","",ROW()-3)</f>
        <v/>
      </c>
      <c r="B100" s="4" t="n"/>
      <c r="C100" s="4" t="n"/>
      <c r="D100" s="4" t="n"/>
      <c r="E100" s="4" t="n"/>
      <c r="F100" s="4" t="n"/>
      <c r="G100" s="5" t="n"/>
      <c r="H100" s="5" t="n"/>
      <c r="I100" s="6" t="n"/>
      <c r="J100" s="7" t="n"/>
      <c r="K100" s="8">
        <f>IF(OR(G100="",I100=""),"",G100*I100)</f>
        <v/>
      </c>
      <c r="L100" s="8">
        <f>IF(K100="","",K100*J100)</f>
        <v/>
      </c>
      <c r="M100" s="8">
        <f>IF(K100="","",K100+L100)</f>
        <v/>
      </c>
      <c r="N100" s="6" t="n"/>
      <c r="O100" s="8">
        <f>IF(OR(N100="",M100=""),"",N100-M100)</f>
        <v/>
      </c>
      <c r="P100" s="9" t="n"/>
      <c r="Q100" s="5" t="n"/>
      <c r="R100" s="4" t="n"/>
      <c r="S100" s="3">
        <f>IF(Q100="","",IF(Q100="Kifizetve","Rendezve",IF(Q100="Részben fizetve","Folyamatban","Nyitott")))</f>
        <v/>
      </c>
    </row>
    <row r="101">
      <c r="A101" s="3">
        <f>IF(B101="","",ROW()-3)</f>
        <v/>
      </c>
      <c r="B101" s="4" t="n"/>
      <c r="C101" s="4" t="n"/>
      <c r="D101" s="4" t="n"/>
      <c r="E101" s="4" t="n"/>
      <c r="F101" s="4" t="n"/>
      <c r="G101" s="5" t="n"/>
      <c r="H101" s="5" t="n"/>
      <c r="I101" s="6" t="n"/>
      <c r="J101" s="7" t="n"/>
      <c r="K101" s="8">
        <f>IF(OR(G101="",I101=""),"",G101*I101)</f>
        <v/>
      </c>
      <c r="L101" s="8">
        <f>IF(K101="","",K101*J101)</f>
        <v/>
      </c>
      <c r="M101" s="8">
        <f>IF(K101="","",K101+L101)</f>
        <v/>
      </c>
      <c r="N101" s="6" t="n"/>
      <c r="O101" s="8">
        <f>IF(OR(N101="",M101=""),"",N101-M101)</f>
        <v/>
      </c>
      <c r="P101" s="9" t="n"/>
      <c r="Q101" s="5" t="n"/>
      <c r="R101" s="4" t="n"/>
      <c r="S101" s="3">
        <f>IF(Q101="","",IF(Q101="Kifizetve","Rendezve",IF(Q101="Részben fizetve","Folyamatban","Nyitott")))</f>
        <v/>
      </c>
    </row>
    <row r="102">
      <c r="A102" s="3">
        <f>IF(B102="","",ROW()-3)</f>
        <v/>
      </c>
      <c r="B102" s="4" t="n"/>
      <c r="C102" s="4" t="n"/>
      <c r="D102" s="4" t="n"/>
      <c r="E102" s="4" t="n"/>
      <c r="F102" s="4" t="n"/>
      <c r="G102" s="5" t="n"/>
      <c r="H102" s="5" t="n"/>
      <c r="I102" s="6" t="n"/>
      <c r="J102" s="7" t="n"/>
      <c r="K102" s="8">
        <f>IF(OR(G102="",I102=""),"",G102*I102)</f>
        <v/>
      </c>
      <c r="L102" s="8">
        <f>IF(K102="","",K102*J102)</f>
        <v/>
      </c>
      <c r="M102" s="8">
        <f>IF(K102="","",K102+L102)</f>
        <v/>
      </c>
      <c r="N102" s="6" t="n"/>
      <c r="O102" s="8">
        <f>IF(OR(N102="",M102=""),"",N102-M102)</f>
        <v/>
      </c>
      <c r="P102" s="9" t="n"/>
      <c r="Q102" s="5" t="n"/>
      <c r="R102" s="4" t="n"/>
      <c r="S102" s="3">
        <f>IF(Q102="","",IF(Q102="Kifizetve","Rendezve",IF(Q102="Részben fizetve","Folyamatban","Nyitott")))</f>
        <v/>
      </c>
    </row>
    <row r="103">
      <c r="A103" s="3">
        <f>IF(B103="","",ROW()-3)</f>
        <v/>
      </c>
      <c r="B103" s="4" t="n"/>
      <c r="C103" s="4" t="n"/>
      <c r="D103" s="4" t="n"/>
      <c r="E103" s="4" t="n"/>
      <c r="F103" s="4" t="n"/>
      <c r="G103" s="5" t="n"/>
      <c r="H103" s="5" t="n"/>
      <c r="I103" s="6" t="n"/>
      <c r="J103" s="7" t="n"/>
      <c r="K103" s="8">
        <f>IF(OR(G103="",I103=""),"",G103*I103)</f>
        <v/>
      </c>
      <c r="L103" s="8">
        <f>IF(K103="","",K103*J103)</f>
        <v/>
      </c>
      <c r="M103" s="8">
        <f>IF(K103="","",K103+L103)</f>
        <v/>
      </c>
      <c r="N103" s="6" t="n"/>
      <c r="O103" s="8">
        <f>IF(OR(N103="",M103=""),"",N103-M103)</f>
        <v/>
      </c>
      <c r="P103" s="9" t="n"/>
      <c r="Q103" s="5" t="n"/>
      <c r="R103" s="4" t="n"/>
      <c r="S103" s="3">
        <f>IF(Q103="","",IF(Q103="Kifizetve","Rendezve",IF(Q103="Részben fizetve","Folyamatban","Nyitott")))</f>
        <v/>
      </c>
    </row>
    <row r="104"/>
    <row r="105">
      <c r="A105" s="10" t="inlineStr">
        <is>
          <t>Összesen</t>
        </is>
      </c>
      <c r="B105" s="10" t="n"/>
      <c r="C105" s="10" t="n"/>
      <c r="D105" s="10" t="n"/>
      <c r="E105" s="10" t="n"/>
      <c r="F105" s="10" t="n"/>
      <c r="G105" s="10" t="n"/>
      <c r="H105" s="10" t="n"/>
      <c r="I105" s="10" t="n"/>
      <c r="J105" s="10" t="n"/>
      <c r="K105" s="11">
        <f>SUM(K4:K103)</f>
        <v/>
      </c>
      <c r="L105" s="11">
        <f>SUM(L4:L103)</f>
        <v/>
      </c>
      <c r="M105" s="11">
        <f>SUM(M4:M103)</f>
        <v/>
      </c>
      <c r="N105" s="11">
        <f>SUM(N4:N103)</f>
        <v/>
      </c>
      <c r="O105" s="11">
        <f>SUM(O4:O103)</f>
        <v/>
      </c>
      <c r="P105" s="10" t="n"/>
      <c r="Q105" s="10" t="n"/>
      <c r="R105" s="10" t="n"/>
      <c r="S105" s="10" t="n"/>
    </row>
    <row r="106">
      <c r="A106" s="3" t="inlineStr">
        <is>
          <t>Átlag</t>
        </is>
      </c>
      <c r="B106" s="3" t="n"/>
      <c r="C106" s="3" t="n"/>
      <c r="D106" s="3" t="n"/>
      <c r="E106" s="3" t="n"/>
      <c r="F106" s="3" t="n"/>
      <c r="G106" s="3" t="n"/>
      <c r="H106" s="3" t="n"/>
      <c r="I106" s="8">
        <f>IFERROR(AVERAGE(I4:I103),0)</f>
        <v/>
      </c>
      <c r="J106" s="3" t="n"/>
      <c r="K106" s="3" t="n"/>
      <c r="L106" s="3" t="n"/>
      <c r="M106" s="3" t="n"/>
      <c r="N106" s="3" t="n"/>
      <c r="O106" s="8">
        <f>IFERROR(AVERAGE(O4:O103),0)</f>
        <v/>
      </c>
      <c r="P106" s="3" t="n"/>
      <c r="Q106" s="3" t="n"/>
      <c r="R106" s="3" t="n"/>
      <c r="S106" s="3" t="n"/>
    </row>
    <row r="107">
      <c r="A107" s="12" t="inlineStr">
        <is>
          <t>Kifizetve</t>
        </is>
      </c>
      <c r="B107" s="12">
        <f>COUNTIF($Q$4:$Q$103,"Kifizetve")</f>
        <v/>
      </c>
      <c r="C107" s="12" t="inlineStr">
        <is>
          <t>Részben fizetve</t>
        </is>
      </c>
      <c r="D107" s="12">
        <f>COUNTIF($Q$4:$Q$103,"Részben fizetve")</f>
        <v/>
      </c>
      <c r="E107" s="12" t="inlineStr">
        <is>
          <t>Nyitott</t>
        </is>
      </c>
      <c r="F107" s="12">
        <f>COUNTIF($Q$4:$Q$103,"Nyitott")</f>
        <v/>
      </c>
      <c r="G107" s="12" t="inlineStr">
        <is>
          <t>Keret kihasználtság</t>
        </is>
      </c>
      <c r="H107" s="13">
        <f>IFERROR(M105/'Összesítő'!$B$7,0)</f>
        <v/>
      </c>
      <c r="I107" s="12" t="n"/>
      <c r="J107" s="12" t="n"/>
    </row>
  </sheetData>
  <autoFilter ref="A3:S103"/>
  <mergeCells count="1">
    <mergeCell ref="A1:S1"/>
  </mergeCells>
  <conditionalFormatting sqref="O4:O103">
    <cfRule type="expression" priority="1" dxfId="0">
      <formula>$O4&gt;0</formula>
    </cfRule>
    <cfRule type="expression" priority="2" dxfId="1">
      <formula>$O4&lt;0</formula>
    </cfRule>
  </conditionalFormatting>
  <conditionalFormatting sqref="Q4:Q103">
    <cfRule type="expression" priority="3" dxfId="1">
      <formula>$Q4="Kifizetve"</formula>
    </cfRule>
    <cfRule type="expression" priority="4" dxfId="2">
      <formula>$Q4="Részben fizetve"</formula>
    </cfRule>
    <cfRule type="expression" priority="5" dxfId="0">
      <formula>$Q4="Nyitott"</formula>
    </cfRule>
  </conditionalFormatting>
  <dataValidations count="6">
    <dataValidation sqref="C4:C103" showErrorMessage="1" showInputMessage="1" allowBlank="1" type="list">
      <formula1>"Előkészítés,Bontás,Víz- és fűtésszerelés,Villanyszerelés,Burkolás,Festés,Asztalosmunka,Fürdőszoba,Konyha,Egyéb"</formula1>
    </dataValidation>
    <dataValidation sqref="F4:F103" showErrorMessage="1" showInputMessage="1" allowBlank="1" type="list">
      <formula1>"Kft.,Bt.,egyéni vállalkozó"</formula1>
    </dataValidation>
    <dataValidation sqref="H4:H103" showErrorMessage="1" showInputMessage="1" allowBlank="1" type="list">
      <formula1>"db,m²,óra,alkalom,projekt,csomag,fm"</formula1>
    </dataValidation>
    <dataValidation sqref="J4:J103" showErrorMessage="1" showInputMessage="1" allowBlank="1" type="list">
      <formula1>='Útmutató'!$H$5:$H$7</formula1>
    </dataValidation>
    <dataValidation sqref="Q4:Q103" showErrorMessage="1" showInputMessage="1" allowBlank="1" type="list">
      <formula1>"Kifizetve,Részben fizetve,Nyitott"</formula1>
    </dataValidation>
    <dataValidation sqref="P4:P103" showErrorMessage="1" showInputMessage="1" allowBlank="1" type="date" operator="between">
      <formula1>DATE(2000,1,1)</formula1>
      <formula2>DATE(2100,12,31)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1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20" customWidth="1" min="3" max="3"/>
    <col width="18" customWidth="1" min="4" max="4"/>
    <col width="4" customWidth="1" min="5" max="5"/>
    <col width="17" customWidth="1" min="6" max="6"/>
    <col width="20" customWidth="1" min="7" max="7"/>
    <col width="20" customWidth="1" min="8" max="8"/>
    <col width="4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</cols>
  <sheetData>
    <row r="1" ht="30" customHeight="1">
      <c r="A1" s="1" t="inlineStr">
        <is>
          <t>Felújítási költségvetés – vezetői összesítő</t>
        </is>
      </c>
    </row>
    <row r="2"/>
    <row r="3">
      <c r="A3" s="14" t="inlineStr">
        <is>
          <t>Kulcsmutató</t>
        </is>
      </c>
      <c r="B3" s="15">
        <f>SUM('Költségvetés'!$K$4:$K$103)</f>
        <v/>
      </c>
    </row>
    <row r="4">
      <c r="A4" s="16" t="inlineStr">
        <is>
          <t>Teljes tervezett költség (bruttó)</t>
        </is>
      </c>
      <c r="B4" s="15">
        <f>SUM('Költségvetés'!$M$4:$M$103)</f>
        <v/>
      </c>
    </row>
    <row r="5">
      <c r="A5" s="16" t="inlineStr">
        <is>
          <t>Teljes tényleges költség</t>
        </is>
      </c>
      <c r="B5" s="15">
        <f>SUM('Költségvetés'!$N$4:$N$103)</f>
        <v/>
      </c>
    </row>
    <row r="6">
      <c r="A6" s="16" t="inlineStr">
        <is>
          <t>Átlagos tényleges tételérték</t>
        </is>
      </c>
      <c r="B6" s="15">
        <f>IFERROR(AVERAGE('Költségvetés'!$N$4:$N$103),0)</f>
        <v/>
      </c>
    </row>
    <row r="7">
      <c r="A7" s="16" t="inlineStr">
        <is>
          <t>Felújítási keret (módosítható)</t>
        </is>
      </c>
      <c r="B7" s="17" t="n">
        <v>12000000</v>
      </c>
    </row>
    <row r="8">
      <c r="A8" s="16" t="inlineStr">
        <is>
          <t>Felhasznált keret</t>
        </is>
      </c>
      <c r="B8" s="18">
        <f>IFERROR(B5/B7,0)</f>
        <v/>
      </c>
    </row>
    <row r="9">
      <c r="A9" s="16" t="inlineStr">
        <is>
          <t>Hátralévő keret</t>
        </is>
      </c>
      <c r="B9" s="15">
        <f>B7-B5</f>
        <v/>
      </c>
    </row>
    <row r="10">
      <c r="A10" s="16" t="inlineStr">
        <is>
          <t>Kifizetett tételek száma</t>
        </is>
      </c>
      <c r="B10" s="19">
        <f>COUNTIF('Költségvetés'!$Q$4:$Q$103,"Kifizetve")</f>
        <v/>
      </c>
    </row>
    <row r="11">
      <c r="A11" s="16" t="inlineStr">
        <is>
          <t>Részben fizetett tételek száma</t>
        </is>
      </c>
      <c r="B11" s="19">
        <f>COUNTIF('Költségvetés'!$Q$4:$Q$103,"Részben fizetve")</f>
        <v/>
      </c>
    </row>
    <row r="12">
      <c r="A12" s="16" t="inlineStr">
        <is>
          <t>Nyitott tételek száma</t>
        </is>
      </c>
      <c r="B12" s="19">
        <f>COUNTIF('Költségvetés'!$Q$4:$Q$103,"Nyitott")</f>
        <v/>
      </c>
    </row>
    <row r="13">
      <c r="A13" s="16" t="inlineStr">
        <is>
          <t>Legnagyobb költségkategória</t>
        </is>
      </c>
      <c r="B13" s="20">
        <f>IFERROR(INDEX($A$17:$A$26,MATCH(MAX($B$17:$B$26),$B$17:$B$26,0)),"")</f>
        <v/>
      </c>
    </row>
    <row r="14">
      <c r="A14" s="16" t="inlineStr">
        <is>
          <t>Költségvetési állapot</t>
        </is>
      </c>
      <c r="B14" s="20">
        <f>IF(B5&gt;B7,"Keret túllépve",IF(IFERROR(B5/B7,0)&gt;=0.9,"Figyelem: 90% felett","Keret rendben"))</f>
        <v/>
      </c>
    </row>
    <row r="15">
      <c r="A15" s="16" t="inlineStr">
        <is>
          <t>Alapértelmezett ÁFA megnevezése</t>
        </is>
      </c>
      <c r="B15" s="20">
        <f>IFERROR(VLOOKUP(0.27,'Útmutató'!$H$5:$I$7,2,FALSE),"")</f>
        <v/>
      </c>
    </row>
    <row r="16">
      <c r="A16" s="10" t="inlineStr">
        <is>
          <t>Kategória</t>
        </is>
      </c>
      <c r="B16" s="10" t="inlineStr">
        <is>
          <t>Tervezett bruttó költség</t>
        </is>
      </c>
      <c r="C16" s="10" t="inlineStr">
        <is>
          <t>Tényleges költség</t>
        </is>
      </c>
      <c r="D16" s="10" t="inlineStr">
        <is>
          <t>Eltérés</t>
        </is>
      </c>
      <c r="F16" s="10" t="inlineStr">
        <is>
          <t>Teljesítés dátuma</t>
        </is>
      </c>
      <c r="G16" s="10" t="inlineStr">
        <is>
          <t>Tényleges kiadás</t>
        </is>
      </c>
      <c r="H16" s="10" t="inlineStr">
        <is>
          <t>Kumulált tényleges kiadás</t>
        </is>
      </c>
    </row>
    <row r="17">
      <c r="A17" s="21" t="inlineStr">
        <is>
          <t>Előkészítés</t>
        </is>
      </c>
      <c r="B17" s="22">
        <f>SUMIF('Költségvetés'!$C$4:$C$103,A17,'Költségvetés'!$M$4:$M$103)</f>
        <v/>
      </c>
      <c r="C17" s="22">
        <f>SUMIF('Költségvetés'!$C$4:$C$103,A17,'Költségvetés'!$N$4:$N$103)</f>
        <v/>
      </c>
      <c r="D17" s="22">
        <f>C17-B17</f>
        <v/>
      </c>
      <c r="F17" s="23">
        <f>IF('Költségvetés'!$P$4="","",'Költségvetés'!$P$4)</f>
        <v/>
      </c>
      <c r="G17" s="22">
        <f>IF('Költségvetés'!$P$4="","",'Költségvetés'!$N$4)</f>
        <v/>
      </c>
      <c r="H17" s="22">
        <f>IF(F17="","",SUM($G$17:G17))</f>
        <v/>
      </c>
    </row>
    <row r="18">
      <c r="A18" s="24" t="inlineStr">
        <is>
          <t>Bontás</t>
        </is>
      </c>
      <c r="B18" s="25">
        <f>SUMIF('Költségvetés'!$C$4:$C$103,A18,'Költségvetés'!$M$4:$M$103)</f>
        <v/>
      </c>
      <c r="C18" s="25">
        <f>SUMIF('Költségvetés'!$C$4:$C$103,A18,'Költségvetés'!$N$4:$N$103)</f>
        <v/>
      </c>
      <c r="D18" s="25">
        <f>C18-B18</f>
        <v/>
      </c>
      <c r="F18" s="26">
        <f>IF('Költségvetés'!$P$5="","",'Költségvetés'!$P$5)</f>
        <v/>
      </c>
      <c r="G18" s="25">
        <f>IF('Költségvetés'!$P$5="","",'Költségvetés'!$N$5)</f>
        <v/>
      </c>
      <c r="H18" s="25">
        <f>IF(F18="","",SUM($G$17:G18))</f>
        <v/>
      </c>
    </row>
    <row r="19">
      <c r="A19" s="21" t="inlineStr">
        <is>
          <t>Víz- és fűtésszerelés</t>
        </is>
      </c>
      <c r="B19" s="22">
        <f>SUMIF('Költségvetés'!$C$4:$C$103,A19,'Költségvetés'!$M$4:$M$103)</f>
        <v/>
      </c>
      <c r="C19" s="22">
        <f>SUMIF('Költségvetés'!$C$4:$C$103,A19,'Költségvetés'!$N$4:$N$103)</f>
        <v/>
      </c>
      <c r="D19" s="22">
        <f>C19-B19</f>
        <v/>
      </c>
      <c r="F19" s="23">
        <f>IF('Költségvetés'!$P$6="","",'Költségvetés'!$P$6)</f>
        <v/>
      </c>
      <c r="G19" s="22">
        <f>IF('Költségvetés'!$P$6="","",'Költségvetés'!$N$6)</f>
        <v/>
      </c>
      <c r="H19" s="22">
        <f>IF(F19="","",SUM($G$17:G19))</f>
        <v/>
      </c>
    </row>
    <row r="20">
      <c r="A20" s="24" t="inlineStr">
        <is>
          <t>Villanyszerelés</t>
        </is>
      </c>
      <c r="B20" s="25">
        <f>SUMIF('Költségvetés'!$C$4:$C$103,A20,'Költségvetés'!$M$4:$M$103)</f>
        <v/>
      </c>
      <c r="C20" s="25">
        <f>SUMIF('Költségvetés'!$C$4:$C$103,A20,'Költségvetés'!$N$4:$N$103)</f>
        <v/>
      </c>
      <c r="D20" s="25">
        <f>C20-B20</f>
        <v/>
      </c>
      <c r="F20" s="26">
        <f>IF('Költségvetés'!$P$7="","",'Költségvetés'!$P$7)</f>
        <v/>
      </c>
      <c r="G20" s="25">
        <f>IF('Költségvetés'!$P$7="","",'Költségvetés'!$N$7)</f>
        <v/>
      </c>
      <c r="H20" s="25">
        <f>IF(F20="","",SUM($G$17:G20))</f>
        <v/>
      </c>
    </row>
    <row r="21">
      <c r="A21" s="21" t="inlineStr">
        <is>
          <t>Burkolás</t>
        </is>
      </c>
      <c r="B21" s="22">
        <f>SUMIF('Költségvetés'!$C$4:$C$103,A21,'Költségvetés'!$M$4:$M$103)</f>
        <v/>
      </c>
      <c r="C21" s="22">
        <f>SUMIF('Költségvetés'!$C$4:$C$103,A21,'Költségvetés'!$N$4:$N$103)</f>
        <v/>
      </c>
      <c r="D21" s="22">
        <f>C21-B21</f>
        <v/>
      </c>
      <c r="F21" s="23">
        <f>IF('Költségvetés'!$P$8="","",'Költségvetés'!$P$8)</f>
        <v/>
      </c>
      <c r="G21" s="22">
        <f>IF('Költségvetés'!$P$8="","",'Költségvetés'!$N$8)</f>
        <v/>
      </c>
      <c r="H21" s="22">
        <f>IF(F21="","",SUM($G$17:G21))</f>
        <v/>
      </c>
    </row>
    <row r="22">
      <c r="A22" s="24" t="inlineStr">
        <is>
          <t>Festés</t>
        </is>
      </c>
      <c r="B22" s="25">
        <f>SUMIF('Költségvetés'!$C$4:$C$103,A22,'Költségvetés'!$M$4:$M$103)</f>
        <v/>
      </c>
      <c r="C22" s="25">
        <f>SUMIF('Költségvetés'!$C$4:$C$103,A22,'Költségvetés'!$N$4:$N$103)</f>
        <v/>
      </c>
      <c r="D22" s="25">
        <f>C22-B22</f>
        <v/>
      </c>
      <c r="F22" s="26">
        <f>IF('Költségvetés'!$P$9="","",'Költségvetés'!$P$9)</f>
        <v/>
      </c>
      <c r="G22" s="25">
        <f>IF('Költségvetés'!$P$9="","",'Költségvetés'!$N$9)</f>
        <v/>
      </c>
      <c r="H22" s="25">
        <f>IF(F22="","",SUM($G$17:G22))</f>
        <v/>
      </c>
    </row>
    <row r="23">
      <c r="A23" s="21" t="inlineStr">
        <is>
          <t>Asztalosmunka</t>
        </is>
      </c>
      <c r="B23" s="22">
        <f>SUMIF('Költségvetés'!$C$4:$C$103,A23,'Költségvetés'!$M$4:$M$103)</f>
        <v/>
      </c>
      <c r="C23" s="22">
        <f>SUMIF('Költségvetés'!$C$4:$C$103,A23,'Költségvetés'!$N$4:$N$103)</f>
        <v/>
      </c>
      <c r="D23" s="22">
        <f>C23-B23</f>
        <v/>
      </c>
      <c r="F23" s="23">
        <f>IF('Költségvetés'!$P$10="","",'Költségvetés'!$P$10)</f>
        <v/>
      </c>
      <c r="G23" s="22">
        <f>IF('Költségvetés'!$P$10="","",'Költségvetés'!$N$10)</f>
        <v/>
      </c>
      <c r="H23" s="22">
        <f>IF(F23="","",SUM($G$17:G23))</f>
        <v/>
      </c>
    </row>
    <row r="24">
      <c r="A24" s="24" t="inlineStr">
        <is>
          <t>Fürdőszoba</t>
        </is>
      </c>
      <c r="B24" s="25">
        <f>SUMIF('Költségvetés'!$C$4:$C$103,A24,'Költségvetés'!$M$4:$M$103)</f>
        <v/>
      </c>
      <c r="C24" s="25">
        <f>SUMIF('Költségvetés'!$C$4:$C$103,A24,'Költségvetés'!$N$4:$N$103)</f>
        <v/>
      </c>
      <c r="D24" s="25">
        <f>C24-B24</f>
        <v/>
      </c>
      <c r="F24" s="26">
        <f>IF('Költségvetés'!$P$11="","",'Költségvetés'!$P$11)</f>
        <v/>
      </c>
      <c r="G24" s="25">
        <f>IF('Költségvetés'!$P$11="","",'Költségvetés'!$N$11)</f>
        <v/>
      </c>
      <c r="H24" s="25">
        <f>IF(F24="","",SUM($G$17:G24))</f>
        <v/>
      </c>
    </row>
    <row r="25">
      <c r="A25" s="21" t="inlineStr">
        <is>
          <t>Konyha</t>
        </is>
      </c>
      <c r="B25" s="22">
        <f>SUMIF('Költségvetés'!$C$4:$C$103,A25,'Költségvetés'!$M$4:$M$103)</f>
        <v/>
      </c>
      <c r="C25" s="22">
        <f>SUMIF('Költségvetés'!$C$4:$C$103,A25,'Költségvetés'!$N$4:$N$103)</f>
        <v/>
      </c>
      <c r="D25" s="22">
        <f>C25-B25</f>
        <v/>
      </c>
      <c r="F25" s="23">
        <f>IF('Költségvetés'!$P$12="","",'Költségvetés'!$P$12)</f>
        <v/>
      </c>
      <c r="G25" s="22">
        <f>IF('Költségvetés'!$P$12="","",'Költségvetés'!$N$12)</f>
        <v/>
      </c>
      <c r="H25" s="22">
        <f>IF(F25="","",SUM($G$17:G25))</f>
        <v/>
      </c>
    </row>
    <row r="26">
      <c r="A26" s="24" t="inlineStr">
        <is>
          <t>Egyéb</t>
        </is>
      </c>
      <c r="B26" s="25">
        <f>SUMIF('Költségvetés'!$C$4:$C$103,A26,'Költségvetés'!$M$4:$M$103)</f>
        <v/>
      </c>
      <c r="C26" s="25">
        <f>SUMIF('Költségvetés'!$C$4:$C$103,A26,'Költségvetés'!$N$4:$N$103)</f>
        <v/>
      </c>
      <c r="D26" s="25">
        <f>C26-B26</f>
        <v/>
      </c>
      <c r="F26" s="26">
        <f>IF('Költségvetés'!$P$13="","",'Költségvetés'!$P$13)</f>
        <v/>
      </c>
      <c r="G26" s="25">
        <f>IF('Költségvetés'!$P$13="","",'Költségvetés'!$N$13)</f>
        <v/>
      </c>
      <c r="H26" s="25">
        <f>IF(F26="","",SUM($G$17:G26))</f>
        <v/>
      </c>
    </row>
    <row r="27">
      <c r="F27" s="23">
        <f>IF('Költségvetés'!$P$14="","",'Költségvetés'!$P$14)</f>
        <v/>
      </c>
      <c r="G27" s="22">
        <f>IF('Költségvetés'!$P$14="","",'Költségvetés'!$N$14)</f>
        <v/>
      </c>
      <c r="H27" s="22">
        <f>IF(F27="","",SUM($G$17:G27))</f>
        <v/>
      </c>
    </row>
    <row r="28">
      <c r="F28" s="26">
        <f>IF('Költségvetés'!$P$15="","",'Költségvetés'!$P$15)</f>
        <v/>
      </c>
      <c r="G28" s="25">
        <f>IF('Költségvetés'!$P$15="","",'Költségvetés'!$N$15)</f>
        <v/>
      </c>
      <c r="H28" s="25">
        <f>IF(F28="","",SUM($G$17:G28))</f>
        <v/>
      </c>
    </row>
    <row r="29">
      <c r="F29" s="23">
        <f>IF('Költségvetés'!$P$16="","",'Költségvetés'!$P$16)</f>
        <v/>
      </c>
      <c r="G29" s="22">
        <f>IF('Költségvetés'!$P$16="","",'Költségvetés'!$N$16)</f>
        <v/>
      </c>
      <c r="H29" s="22">
        <f>IF(F29="","",SUM($G$17:G29))</f>
        <v/>
      </c>
    </row>
    <row r="30">
      <c r="F30" s="26">
        <f>IF('Költségvetés'!$P$17="","",'Költségvetés'!$P$17)</f>
        <v/>
      </c>
      <c r="G30" s="25">
        <f>IF('Költségvetés'!$P$17="","",'Költségvetés'!$N$17)</f>
        <v/>
      </c>
      <c r="H30" s="25">
        <f>IF(F30="","",SUM($G$17:G30))</f>
        <v/>
      </c>
    </row>
    <row r="31">
      <c r="F31" s="23">
        <f>IF('Költségvetés'!$P$18="","",'Költségvetés'!$P$18)</f>
        <v/>
      </c>
      <c r="G31" s="22">
        <f>IF('Költségvetés'!$P$18="","",'Költségvetés'!$N$18)</f>
        <v/>
      </c>
      <c r="H31" s="22">
        <f>IF(F31="","",SUM($G$17:G31))</f>
        <v/>
      </c>
    </row>
    <row r="32">
      <c r="F32" s="26">
        <f>IF('Költségvetés'!$P$19="","",'Költségvetés'!$P$19)</f>
        <v/>
      </c>
      <c r="G32" s="25">
        <f>IF('Költségvetés'!$P$19="","",'Költségvetés'!$N$19)</f>
        <v/>
      </c>
      <c r="H32" s="25">
        <f>IF(F32="","",SUM($G$17:G32))</f>
        <v/>
      </c>
    </row>
    <row r="33">
      <c r="F33" s="23">
        <f>IF('Költségvetés'!$P$20="","",'Költségvetés'!$P$20)</f>
        <v/>
      </c>
      <c r="G33" s="22">
        <f>IF('Költségvetés'!$P$20="","",'Költségvetés'!$N$20)</f>
        <v/>
      </c>
      <c r="H33" s="22">
        <f>IF(F33="","",SUM($G$17:G33))</f>
        <v/>
      </c>
    </row>
    <row r="34">
      <c r="F34" s="26">
        <f>IF('Költségvetés'!$P$21="","",'Költségvetés'!$P$21)</f>
        <v/>
      </c>
      <c r="G34" s="25">
        <f>IF('Költségvetés'!$P$21="","",'Költségvetés'!$N$21)</f>
        <v/>
      </c>
      <c r="H34" s="25">
        <f>IF(F34="","",SUM($G$17:G34))</f>
        <v/>
      </c>
    </row>
    <row r="35">
      <c r="F35" s="23">
        <f>IF('Költségvetés'!$P$22="","",'Költségvetés'!$P$22)</f>
        <v/>
      </c>
      <c r="G35" s="22">
        <f>IF('Költségvetés'!$P$22="","",'Költségvetés'!$N$22)</f>
        <v/>
      </c>
      <c r="H35" s="22">
        <f>IF(F35="","",SUM($G$17:G35))</f>
        <v/>
      </c>
    </row>
    <row r="36">
      <c r="F36" s="26">
        <f>IF('Költségvetés'!$P$23="","",'Költségvetés'!$P$23)</f>
        <v/>
      </c>
      <c r="G36" s="25">
        <f>IF('Költségvetés'!$P$23="","",'Költségvetés'!$N$23)</f>
        <v/>
      </c>
      <c r="H36" s="25">
        <f>IF(F36="","",SUM($G$17:G36))</f>
        <v/>
      </c>
    </row>
    <row r="37">
      <c r="F37" s="23">
        <f>IF('Költségvetés'!$P$24="","",'Költségvetés'!$P$24)</f>
        <v/>
      </c>
      <c r="G37" s="22">
        <f>IF('Költségvetés'!$P$24="","",'Költségvetés'!$N$24)</f>
        <v/>
      </c>
      <c r="H37" s="22">
        <f>IF(F37="","",SUM($G$17:G37))</f>
        <v/>
      </c>
    </row>
    <row r="38">
      <c r="F38" s="26">
        <f>IF('Költségvetés'!$P$25="","",'Költségvetés'!$P$25)</f>
        <v/>
      </c>
      <c r="G38" s="25">
        <f>IF('Költségvetés'!$P$25="","",'Költségvetés'!$N$25)</f>
        <v/>
      </c>
      <c r="H38" s="25">
        <f>IF(F38="","",SUM($G$17:G38))</f>
        <v/>
      </c>
    </row>
    <row r="39">
      <c r="F39" s="23">
        <f>IF('Költségvetés'!$P$26="","",'Költségvetés'!$P$26)</f>
        <v/>
      </c>
      <c r="G39" s="22">
        <f>IF('Költségvetés'!$P$26="","",'Költségvetés'!$N$26)</f>
        <v/>
      </c>
      <c r="H39" s="22">
        <f>IF(F39="","",SUM($G$17:G39))</f>
        <v/>
      </c>
    </row>
    <row r="40">
      <c r="F40" s="26">
        <f>IF('Költségvetés'!$P$27="","",'Költségvetés'!$P$27)</f>
        <v/>
      </c>
      <c r="G40" s="25">
        <f>IF('Költségvetés'!$P$27="","",'Költségvetés'!$N$27)</f>
        <v/>
      </c>
      <c r="H40" s="25">
        <f>IF(F40="","",SUM($G$17:G40))</f>
        <v/>
      </c>
    </row>
    <row r="41">
      <c r="F41" s="23">
        <f>IF('Költségvetés'!$P$28="","",'Költségvetés'!$P$28)</f>
        <v/>
      </c>
      <c r="G41" s="22">
        <f>IF('Költségvetés'!$P$28="","",'Költségvetés'!$N$28)</f>
        <v/>
      </c>
      <c r="H41" s="22">
        <f>IF(F41="","",SUM($G$17:G41))</f>
        <v/>
      </c>
    </row>
    <row r="42">
      <c r="F42" s="26">
        <f>IF('Költségvetés'!$P$29="","",'Költségvetés'!$P$29)</f>
        <v/>
      </c>
      <c r="G42" s="25">
        <f>IF('Költségvetés'!$P$29="","",'Költségvetés'!$N$29)</f>
        <v/>
      </c>
      <c r="H42" s="25">
        <f>IF(F42="","",SUM($G$17:G42))</f>
        <v/>
      </c>
    </row>
    <row r="43">
      <c r="F43" s="23">
        <f>IF('Költségvetés'!$P$30="","",'Költségvetés'!$P$30)</f>
        <v/>
      </c>
      <c r="G43" s="22">
        <f>IF('Költségvetés'!$P$30="","",'Költségvetés'!$N$30)</f>
        <v/>
      </c>
      <c r="H43" s="22">
        <f>IF(F43="","",SUM($G$17:G43))</f>
        <v/>
      </c>
    </row>
    <row r="44">
      <c r="F44" s="26">
        <f>IF('Költségvetés'!$P$31="","",'Költségvetés'!$P$31)</f>
        <v/>
      </c>
      <c r="G44" s="25">
        <f>IF('Költségvetés'!$P$31="","",'Költségvetés'!$N$31)</f>
        <v/>
      </c>
      <c r="H44" s="25">
        <f>IF(F44="","",SUM($G$17:G44))</f>
        <v/>
      </c>
    </row>
    <row r="45">
      <c r="F45" s="23">
        <f>IF('Költségvetés'!$P$32="","",'Költségvetés'!$P$32)</f>
        <v/>
      </c>
      <c r="G45" s="22">
        <f>IF('Költségvetés'!$P$32="","",'Költségvetés'!$N$32)</f>
        <v/>
      </c>
      <c r="H45" s="22">
        <f>IF(F45="","",SUM($G$17:G45))</f>
        <v/>
      </c>
    </row>
    <row r="46">
      <c r="F46" s="26">
        <f>IF('Költségvetés'!$P$33="","",'Költségvetés'!$P$33)</f>
        <v/>
      </c>
      <c r="G46" s="25">
        <f>IF('Költségvetés'!$P$33="","",'Költségvetés'!$N$33)</f>
        <v/>
      </c>
      <c r="H46" s="25">
        <f>IF(F46="","",SUM($G$17:G46))</f>
        <v/>
      </c>
    </row>
    <row r="47">
      <c r="F47" s="23">
        <f>IF('Költségvetés'!$P$34="","",'Költségvetés'!$P$34)</f>
        <v/>
      </c>
      <c r="G47" s="22">
        <f>IF('Költségvetés'!$P$34="","",'Költségvetés'!$N$34)</f>
        <v/>
      </c>
      <c r="H47" s="22">
        <f>IF(F47="","",SUM($G$17:G47))</f>
        <v/>
      </c>
    </row>
    <row r="48">
      <c r="F48" s="26">
        <f>IF('Költségvetés'!$P$35="","",'Költségvetés'!$P$35)</f>
        <v/>
      </c>
      <c r="G48" s="25">
        <f>IF('Költségvetés'!$P$35="","",'Költségvetés'!$N$35)</f>
        <v/>
      </c>
      <c r="H48" s="25">
        <f>IF(F48="","",SUM($G$17:G48))</f>
        <v/>
      </c>
    </row>
    <row r="49">
      <c r="F49" s="23">
        <f>IF('Költségvetés'!$P$36="","",'Költségvetés'!$P$36)</f>
        <v/>
      </c>
      <c r="G49" s="22">
        <f>IF('Költségvetés'!$P$36="","",'Költségvetés'!$N$36)</f>
        <v/>
      </c>
      <c r="H49" s="22">
        <f>IF(F49="","",SUM($G$17:G49))</f>
        <v/>
      </c>
    </row>
    <row r="50">
      <c r="F50" s="26">
        <f>IF('Költségvetés'!$P$37="","",'Költségvetés'!$P$37)</f>
        <v/>
      </c>
      <c r="G50" s="25">
        <f>IF('Költségvetés'!$P$37="","",'Költségvetés'!$N$37)</f>
        <v/>
      </c>
      <c r="H50" s="25">
        <f>IF(F50="","",SUM($G$17:G50))</f>
        <v/>
      </c>
    </row>
    <row r="51">
      <c r="F51" s="23">
        <f>IF('Költségvetés'!$P$38="","",'Költségvetés'!$P$38)</f>
        <v/>
      </c>
      <c r="G51" s="22">
        <f>IF('Költségvetés'!$P$38="","",'Költségvetés'!$N$38)</f>
        <v/>
      </c>
      <c r="H51" s="22">
        <f>IF(F51="","",SUM($G$17:G51))</f>
        <v/>
      </c>
    </row>
    <row r="52">
      <c r="F52" s="26">
        <f>IF('Költségvetés'!$P$39="","",'Költségvetés'!$P$39)</f>
        <v/>
      </c>
      <c r="G52" s="25">
        <f>IF('Költségvetés'!$P$39="","",'Költségvetés'!$N$39)</f>
        <v/>
      </c>
      <c r="H52" s="25">
        <f>IF(F52="","",SUM($G$17:G52))</f>
        <v/>
      </c>
    </row>
    <row r="53">
      <c r="F53" s="23">
        <f>IF('Költségvetés'!$P$40="","",'Költségvetés'!$P$40)</f>
        <v/>
      </c>
      <c r="G53" s="22">
        <f>IF('Költségvetés'!$P$40="","",'Költségvetés'!$N$40)</f>
        <v/>
      </c>
      <c r="H53" s="22">
        <f>IF(F53="","",SUM($G$17:G53))</f>
        <v/>
      </c>
    </row>
    <row r="54">
      <c r="F54" s="26">
        <f>IF('Költségvetés'!$P$41="","",'Költségvetés'!$P$41)</f>
        <v/>
      </c>
      <c r="G54" s="25">
        <f>IF('Költségvetés'!$P$41="","",'Költségvetés'!$N$41)</f>
        <v/>
      </c>
      <c r="H54" s="25">
        <f>IF(F54="","",SUM($G$17:G54))</f>
        <v/>
      </c>
    </row>
    <row r="55">
      <c r="F55" s="23">
        <f>IF('Költségvetés'!$P$42="","",'Költségvetés'!$P$42)</f>
        <v/>
      </c>
      <c r="G55" s="22">
        <f>IF('Költségvetés'!$P$42="","",'Költségvetés'!$N$42)</f>
        <v/>
      </c>
      <c r="H55" s="22">
        <f>IF(F55="","",SUM($G$17:G55))</f>
        <v/>
      </c>
    </row>
    <row r="56">
      <c r="F56" s="26">
        <f>IF('Költségvetés'!$P$43="","",'Költségvetés'!$P$43)</f>
        <v/>
      </c>
      <c r="G56" s="25">
        <f>IF('Költségvetés'!$P$43="","",'Költségvetés'!$N$43)</f>
        <v/>
      </c>
      <c r="H56" s="25">
        <f>IF(F56="","",SUM($G$17:G56))</f>
        <v/>
      </c>
    </row>
    <row r="57">
      <c r="F57" s="23">
        <f>IF('Költségvetés'!$P$44="","",'Költségvetés'!$P$44)</f>
        <v/>
      </c>
      <c r="G57" s="22">
        <f>IF('Költségvetés'!$P$44="","",'Költségvetés'!$N$44)</f>
        <v/>
      </c>
      <c r="H57" s="22">
        <f>IF(F57="","",SUM($G$17:G57))</f>
        <v/>
      </c>
    </row>
    <row r="58">
      <c r="F58" s="26">
        <f>IF('Költségvetés'!$P$45="","",'Költségvetés'!$P$45)</f>
        <v/>
      </c>
      <c r="G58" s="25">
        <f>IF('Költségvetés'!$P$45="","",'Költségvetés'!$N$45)</f>
        <v/>
      </c>
      <c r="H58" s="25">
        <f>IF(F58="","",SUM($G$17:G58))</f>
        <v/>
      </c>
    </row>
    <row r="59">
      <c r="F59" s="23">
        <f>IF('Költségvetés'!$P$46="","",'Költségvetés'!$P$46)</f>
        <v/>
      </c>
      <c r="G59" s="22">
        <f>IF('Költségvetés'!$P$46="","",'Költségvetés'!$N$46)</f>
        <v/>
      </c>
      <c r="H59" s="22">
        <f>IF(F59="","",SUM($G$17:G59))</f>
        <v/>
      </c>
    </row>
    <row r="60">
      <c r="F60" s="26">
        <f>IF('Költségvetés'!$P$47="","",'Költségvetés'!$P$47)</f>
        <v/>
      </c>
      <c r="G60" s="25">
        <f>IF('Költségvetés'!$P$47="","",'Költségvetés'!$N$47)</f>
        <v/>
      </c>
      <c r="H60" s="25">
        <f>IF(F60="","",SUM($G$17:G60))</f>
        <v/>
      </c>
    </row>
    <row r="61">
      <c r="F61" s="23">
        <f>IF('Költségvetés'!$P$48="","",'Költségvetés'!$P$48)</f>
        <v/>
      </c>
      <c r="G61" s="22">
        <f>IF('Költségvetés'!$P$48="","",'Költségvetés'!$N$48)</f>
        <v/>
      </c>
      <c r="H61" s="22">
        <f>IF(F61="","",SUM($G$17:G61))</f>
        <v/>
      </c>
    </row>
    <row r="62">
      <c r="F62" s="26">
        <f>IF('Költségvetés'!$P$49="","",'Költségvetés'!$P$49)</f>
        <v/>
      </c>
      <c r="G62" s="25">
        <f>IF('Költségvetés'!$P$49="","",'Költségvetés'!$N$49)</f>
        <v/>
      </c>
      <c r="H62" s="25">
        <f>IF(F62="","",SUM($G$17:G62))</f>
        <v/>
      </c>
    </row>
    <row r="63">
      <c r="F63" s="23">
        <f>IF('Költségvetés'!$P$50="","",'Költségvetés'!$P$50)</f>
        <v/>
      </c>
      <c r="G63" s="22">
        <f>IF('Költségvetés'!$P$50="","",'Költségvetés'!$N$50)</f>
        <v/>
      </c>
      <c r="H63" s="22">
        <f>IF(F63="","",SUM($G$17:G63))</f>
        <v/>
      </c>
    </row>
    <row r="64">
      <c r="F64" s="26">
        <f>IF('Költségvetés'!$P$51="","",'Költségvetés'!$P$51)</f>
        <v/>
      </c>
      <c r="G64" s="25">
        <f>IF('Költségvetés'!$P$51="","",'Költségvetés'!$N$51)</f>
        <v/>
      </c>
      <c r="H64" s="25">
        <f>IF(F64="","",SUM($G$17:G64))</f>
        <v/>
      </c>
    </row>
    <row r="65">
      <c r="F65" s="23">
        <f>IF('Költségvetés'!$P$52="","",'Költségvetés'!$P$52)</f>
        <v/>
      </c>
      <c r="G65" s="22">
        <f>IF('Költségvetés'!$P$52="","",'Költségvetés'!$N$52)</f>
        <v/>
      </c>
      <c r="H65" s="22">
        <f>IF(F65="","",SUM($G$17:G65))</f>
        <v/>
      </c>
    </row>
    <row r="66">
      <c r="F66" s="26">
        <f>IF('Költségvetés'!$P$53="","",'Költségvetés'!$P$53)</f>
        <v/>
      </c>
      <c r="G66" s="25">
        <f>IF('Költségvetés'!$P$53="","",'Költségvetés'!$N$53)</f>
        <v/>
      </c>
      <c r="H66" s="25">
        <f>IF(F66="","",SUM($G$17:G66))</f>
        <v/>
      </c>
    </row>
    <row r="67">
      <c r="F67" s="23">
        <f>IF('Költségvetés'!$P$54="","",'Költségvetés'!$P$54)</f>
        <v/>
      </c>
      <c r="G67" s="22">
        <f>IF('Költségvetés'!$P$54="","",'Költségvetés'!$N$54)</f>
        <v/>
      </c>
      <c r="H67" s="22">
        <f>IF(F67="","",SUM($G$17:G67))</f>
        <v/>
      </c>
    </row>
    <row r="68">
      <c r="F68" s="26">
        <f>IF('Költségvetés'!$P$55="","",'Költségvetés'!$P$55)</f>
        <v/>
      </c>
      <c r="G68" s="25">
        <f>IF('Költségvetés'!$P$55="","",'Költségvetés'!$N$55)</f>
        <v/>
      </c>
      <c r="H68" s="25">
        <f>IF(F68="","",SUM($G$17:G68))</f>
        <v/>
      </c>
    </row>
    <row r="69">
      <c r="F69" s="23">
        <f>IF('Költségvetés'!$P$56="","",'Költségvetés'!$P$56)</f>
        <v/>
      </c>
      <c r="G69" s="22">
        <f>IF('Költségvetés'!$P$56="","",'Költségvetés'!$N$56)</f>
        <v/>
      </c>
      <c r="H69" s="22">
        <f>IF(F69="","",SUM($G$17:G69))</f>
        <v/>
      </c>
    </row>
    <row r="70">
      <c r="F70" s="26">
        <f>IF('Költségvetés'!$P$57="","",'Költségvetés'!$P$57)</f>
        <v/>
      </c>
      <c r="G70" s="25">
        <f>IF('Költségvetés'!$P$57="","",'Költségvetés'!$N$57)</f>
        <v/>
      </c>
      <c r="H70" s="25">
        <f>IF(F70="","",SUM($G$17:G70))</f>
        <v/>
      </c>
    </row>
    <row r="71">
      <c r="F71" s="23">
        <f>IF('Költségvetés'!$P$58="","",'Költségvetés'!$P$58)</f>
        <v/>
      </c>
      <c r="G71" s="22">
        <f>IF('Költségvetés'!$P$58="","",'Költségvetés'!$N$58)</f>
        <v/>
      </c>
      <c r="H71" s="22">
        <f>IF(F71="","",SUM($G$17:G71))</f>
        <v/>
      </c>
    </row>
    <row r="72">
      <c r="F72" s="26">
        <f>IF('Költségvetés'!$P$59="","",'Költségvetés'!$P$59)</f>
        <v/>
      </c>
      <c r="G72" s="25">
        <f>IF('Költségvetés'!$P$59="","",'Költségvetés'!$N$59)</f>
        <v/>
      </c>
      <c r="H72" s="25">
        <f>IF(F72="","",SUM($G$17:G72))</f>
        <v/>
      </c>
    </row>
    <row r="73">
      <c r="F73" s="23">
        <f>IF('Költségvetés'!$P$60="","",'Költségvetés'!$P$60)</f>
        <v/>
      </c>
      <c r="G73" s="22">
        <f>IF('Költségvetés'!$P$60="","",'Költségvetés'!$N$60)</f>
        <v/>
      </c>
      <c r="H73" s="22">
        <f>IF(F73="","",SUM($G$17:G73))</f>
        <v/>
      </c>
    </row>
    <row r="74">
      <c r="F74" s="26">
        <f>IF('Költségvetés'!$P$61="","",'Költségvetés'!$P$61)</f>
        <v/>
      </c>
      <c r="G74" s="25">
        <f>IF('Költségvetés'!$P$61="","",'Költségvetés'!$N$61)</f>
        <v/>
      </c>
      <c r="H74" s="25">
        <f>IF(F74="","",SUM($G$17:G74))</f>
        <v/>
      </c>
    </row>
    <row r="75">
      <c r="F75" s="23">
        <f>IF('Költségvetés'!$P$62="","",'Költségvetés'!$P$62)</f>
        <v/>
      </c>
      <c r="G75" s="22">
        <f>IF('Költségvetés'!$P$62="","",'Költségvetés'!$N$62)</f>
        <v/>
      </c>
      <c r="H75" s="22">
        <f>IF(F75="","",SUM($G$17:G75))</f>
        <v/>
      </c>
    </row>
    <row r="76">
      <c r="F76" s="26">
        <f>IF('Költségvetés'!$P$63="","",'Költségvetés'!$P$63)</f>
        <v/>
      </c>
      <c r="G76" s="25">
        <f>IF('Költségvetés'!$P$63="","",'Költségvetés'!$N$63)</f>
        <v/>
      </c>
      <c r="H76" s="25">
        <f>IF(F76="","",SUM($G$17:G76))</f>
        <v/>
      </c>
    </row>
    <row r="77">
      <c r="F77" s="23">
        <f>IF('Költségvetés'!$P$64="","",'Költségvetés'!$P$64)</f>
        <v/>
      </c>
      <c r="G77" s="22">
        <f>IF('Költségvetés'!$P$64="","",'Költségvetés'!$N$64)</f>
        <v/>
      </c>
      <c r="H77" s="22">
        <f>IF(F77="","",SUM($G$17:G77))</f>
        <v/>
      </c>
    </row>
    <row r="78">
      <c r="F78" s="26">
        <f>IF('Költségvetés'!$P$65="","",'Költségvetés'!$P$65)</f>
        <v/>
      </c>
      <c r="G78" s="25">
        <f>IF('Költségvetés'!$P$65="","",'Költségvetés'!$N$65)</f>
        <v/>
      </c>
      <c r="H78" s="25">
        <f>IF(F78="","",SUM($G$17:G78))</f>
        <v/>
      </c>
    </row>
    <row r="79">
      <c r="F79" s="23">
        <f>IF('Költségvetés'!$P$66="","",'Költségvetés'!$P$66)</f>
        <v/>
      </c>
      <c r="G79" s="22">
        <f>IF('Költségvetés'!$P$66="","",'Költségvetés'!$N$66)</f>
        <v/>
      </c>
      <c r="H79" s="22">
        <f>IF(F79="","",SUM($G$17:G79))</f>
        <v/>
      </c>
    </row>
    <row r="80">
      <c r="F80" s="26">
        <f>IF('Költségvetés'!$P$67="","",'Költségvetés'!$P$67)</f>
        <v/>
      </c>
      <c r="G80" s="25">
        <f>IF('Költségvetés'!$P$67="","",'Költségvetés'!$N$67)</f>
        <v/>
      </c>
      <c r="H80" s="25">
        <f>IF(F80="","",SUM($G$17:G80))</f>
        <v/>
      </c>
    </row>
    <row r="81">
      <c r="F81" s="23">
        <f>IF('Költségvetés'!$P$68="","",'Költségvetés'!$P$68)</f>
        <v/>
      </c>
      <c r="G81" s="22">
        <f>IF('Költségvetés'!$P$68="","",'Költségvetés'!$N$68)</f>
        <v/>
      </c>
      <c r="H81" s="22">
        <f>IF(F81="","",SUM($G$17:G81))</f>
        <v/>
      </c>
    </row>
    <row r="82">
      <c r="F82" s="26">
        <f>IF('Költségvetés'!$P$69="","",'Költségvetés'!$P$69)</f>
        <v/>
      </c>
      <c r="G82" s="25">
        <f>IF('Költségvetés'!$P$69="","",'Költségvetés'!$N$69)</f>
        <v/>
      </c>
      <c r="H82" s="25">
        <f>IF(F82="","",SUM($G$17:G82))</f>
        <v/>
      </c>
    </row>
    <row r="83">
      <c r="F83" s="23">
        <f>IF('Költségvetés'!$P$70="","",'Költségvetés'!$P$70)</f>
        <v/>
      </c>
      <c r="G83" s="22">
        <f>IF('Költségvetés'!$P$70="","",'Költségvetés'!$N$70)</f>
        <v/>
      </c>
      <c r="H83" s="22">
        <f>IF(F83="","",SUM($G$17:G83))</f>
        <v/>
      </c>
    </row>
    <row r="84">
      <c r="F84" s="26">
        <f>IF('Költségvetés'!$P$71="","",'Költségvetés'!$P$71)</f>
        <v/>
      </c>
      <c r="G84" s="25">
        <f>IF('Költségvetés'!$P$71="","",'Költségvetés'!$N$71)</f>
        <v/>
      </c>
      <c r="H84" s="25">
        <f>IF(F84="","",SUM($G$17:G84))</f>
        <v/>
      </c>
    </row>
    <row r="85">
      <c r="F85" s="23">
        <f>IF('Költségvetés'!$P$72="","",'Költségvetés'!$P$72)</f>
        <v/>
      </c>
      <c r="G85" s="22">
        <f>IF('Költségvetés'!$P$72="","",'Költségvetés'!$N$72)</f>
        <v/>
      </c>
      <c r="H85" s="22">
        <f>IF(F85="","",SUM($G$17:G85))</f>
        <v/>
      </c>
    </row>
    <row r="86">
      <c r="F86" s="26">
        <f>IF('Költségvetés'!$P$73="","",'Költségvetés'!$P$73)</f>
        <v/>
      </c>
      <c r="G86" s="25">
        <f>IF('Költségvetés'!$P$73="","",'Költségvetés'!$N$73)</f>
        <v/>
      </c>
      <c r="H86" s="25">
        <f>IF(F86="","",SUM($G$17:G86))</f>
        <v/>
      </c>
    </row>
    <row r="87">
      <c r="F87" s="23">
        <f>IF('Költségvetés'!$P$74="","",'Költségvetés'!$P$74)</f>
        <v/>
      </c>
      <c r="G87" s="22">
        <f>IF('Költségvetés'!$P$74="","",'Költségvetés'!$N$74)</f>
        <v/>
      </c>
      <c r="H87" s="22">
        <f>IF(F87="","",SUM($G$17:G87))</f>
        <v/>
      </c>
    </row>
    <row r="88">
      <c r="F88" s="26">
        <f>IF('Költségvetés'!$P$75="","",'Költségvetés'!$P$75)</f>
        <v/>
      </c>
      <c r="G88" s="25">
        <f>IF('Költségvetés'!$P$75="","",'Költségvetés'!$N$75)</f>
        <v/>
      </c>
      <c r="H88" s="25">
        <f>IF(F88="","",SUM($G$17:G88))</f>
        <v/>
      </c>
    </row>
    <row r="89">
      <c r="F89" s="23">
        <f>IF('Költségvetés'!$P$76="","",'Költségvetés'!$P$76)</f>
        <v/>
      </c>
      <c r="G89" s="22">
        <f>IF('Költségvetés'!$P$76="","",'Költségvetés'!$N$76)</f>
        <v/>
      </c>
      <c r="H89" s="22">
        <f>IF(F89="","",SUM($G$17:G89))</f>
        <v/>
      </c>
    </row>
    <row r="90">
      <c r="F90" s="26">
        <f>IF('Költségvetés'!$P$77="","",'Költségvetés'!$P$77)</f>
        <v/>
      </c>
      <c r="G90" s="25">
        <f>IF('Költségvetés'!$P$77="","",'Költségvetés'!$N$77)</f>
        <v/>
      </c>
      <c r="H90" s="25">
        <f>IF(F90="","",SUM($G$17:G90))</f>
        <v/>
      </c>
    </row>
    <row r="91">
      <c r="F91" s="23">
        <f>IF('Költségvetés'!$P$78="","",'Költségvetés'!$P$78)</f>
        <v/>
      </c>
      <c r="G91" s="22">
        <f>IF('Költségvetés'!$P$78="","",'Költségvetés'!$N$78)</f>
        <v/>
      </c>
      <c r="H91" s="22">
        <f>IF(F91="","",SUM($G$17:G91))</f>
        <v/>
      </c>
    </row>
    <row r="92">
      <c r="F92" s="26">
        <f>IF('Költségvetés'!$P$79="","",'Költségvetés'!$P$79)</f>
        <v/>
      </c>
      <c r="G92" s="25">
        <f>IF('Költségvetés'!$P$79="","",'Költségvetés'!$N$79)</f>
        <v/>
      </c>
      <c r="H92" s="25">
        <f>IF(F92="","",SUM($G$17:G92))</f>
        <v/>
      </c>
    </row>
    <row r="93">
      <c r="F93" s="23">
        <f>IF('Költségvetés'!$P$80="","",'Költségvetés'!$P$80)</f>
        <v/>
      </c>
      <c r="G93" s="22">
        <f>IF('Költségvetés'!$P$80="","",'Költségvetés'!$N$80)</f>
        <v/>
      </c>
      <c r="H93" s="22">
        <f>IF(F93="","",SUM($G$17:G93))</f>
        <v/>
      </c>
    </row>
    <row r="94">
      <c r="F94" s="26">
        <f>IF('Költségvetés'!$P$81="","",'Költségvetés'!$P$81)</f>
        <v/>
      </c>
      <c r="G94" s="25">
        <f>IF('Költségvetés'!$P$81="","",'Költségvetés'!$N$81)</f>
        <v/>
      </c>
      <c r="H94" s="25">
        <f>IF(F94="","",SUM($G$17:G94))</f>
        <v/>
      </c>
    </row>
    <row r="95">
      <c r="F95" s="23">
        <f>IF('Költségvetés'!$P$82="","",'Költségvetés'!$P$82)</f>
        <v/>
      </c>
      <c r="G95" s="22">
        <f>IF('Költségvetés'!$P$82="","",'Költségvetés'!$N$82)</f>
        <v/>
      </c>
      <c r="H95" s="22">
        <f>IF(F95="","",SUM($G$17:G95))</f>
        <v/>
      </c>
    </row>
    <row r="96">
      <c r="F96" s="26">
        <f>IF('Költségvetés'!$P$83="","",'Költségvetés'!$P$83)</f>
        <v/>
      </c>
      <c r="G96" s="25">
        <f>IF('Költségvetés'!$P$83="","",'Költségvetés'!$N$83)</f>
        <v/>
      </c>
      <c r="H96" s="25">
        <f>IF(F96="","",SUM($G$17:G96))</f>
        <v/>
      </c>
    </row>
    <row r="97">
      <c r="F97" s="23">
        <f>IF('Költségvetés'!$P$84="","",'Költségvetés'!$P$84)</f>
        <v/>
      </c>
      <c r="G97" s="22">
        <f>IF('Költségvetés'!$P$84="","",'Költségvetés'!$N$84)</f>
        <v/>
      </c>
      <c r="H97" s="22">
        <f>IF(F97="","",SUM($G$17:G97))</f>
        <v/>
      </c>
    </row>
    <row r="98">
      <c r="F98" s="26">
        <f>IF('Költségvetés'!$P$85="","",'Költségvetés'!$P$85)</f>
        <v/>
      </c>
      <c r="G98" s="25">
        <f>IF('Költségvetés'!$P$85="","",'Költségvetés'!$N$85)</f>
        <v/>
      </c>
      <c r="H98" s="25">
        <f>IF(F98="","",SUM($G$17:G98))</f>
        <v/>
      </c>
    </row>
    <row r="99">
      <c r="F99" s="23">
        <f>IF('Költségvetés'!$P$86="","",'Költségvetés'!$P$86)</f>
        <v/>
      </c>
      <c r="G99" s="22">
        <f>IF('Költségvetés'!$P$86="","",'Költségvetés'!$N$86)</f>
        <v/>
      </c>
      <c r="H99" s="22">
        <f>IF(F99="","",SUM($G$17:G99))</f>
        <v/>
      </c>
    </row>
    <row r="100">
      <c r="F100" s="26">
        <f>IF('Költségvetés'!$P$87="","",'Költségvetés'!$P$87)</f>
        <v/>
      </c>
      <c r="G100" s="25">
        <f>IF('Költségvetés'!$P$87="","",'Költségvetés'!$N$87)</f>
        <v/>
      </c>
      <c r="H100" s="25">
        <f>IF(F100="","",SUM($G$17:G100))</f>
        <v/>
      </c>
    </row>
    <row r="101">
      <c r="F101" s="23">
        <f>IF('Költségvetés'!$P$88="","",'Költségvetés'!$P$88)</f>
        <v/>
      </c>
      <c r="G101" s="22">
        <f>IF('Költségvetés'!$P$88="","",'Költségvetés'!$N$88)</f>
        <v/>
      </c>
      <c r="H101" s="22">
        <f>IF(F101="","",SUM($G$17:G101))</f>
        <v/>
      </c>
    </row>
    <row r="102">
      <c r="F102" s="26">
        <f>IF('Költségvetés'!$P$89="","",'Költségvetés'!$P$89)</f>
        <v/>
      </c>
      <c r="G102" s="25">
        <f>IF('Költségvetés'!$P$89="","",'Költségvetés'!$N$89)</f>
        <v/>
      </c>
      <c r="H102" s="25">
        <f>IF(F102="","",SUM($G$17:G102))</f>
        <v/>
      </c>
    </row>
    <row r="103">
      <c r="F103" s="23">
        <f>IF('Költségvetés'!$P$90="","",'Költségvetés'!$P$90)</f>
        <v/>
      </c>
      <c r="G103" s="22">
        <f>IF('Költségvetés'!$P$90="","",'Költségvetés'!$N$90)</f>
        <v/>
      </c>
      <c r="H103" s="22">
        <f>IF(F103="","",SUM($G$17:G103))</f>
        <v/>
      </c>
    </row>
    <row r="104">
      <c r="F104" s="26">
        <f>IF('Költségvetés'!$P$91="","",'Költségvetés'!$P$91)</f>
        <v/>
      </c>
      <c r="G104" s="25">
        <f>IF('Költségvetés'!$P$91="","",'Költségvetés'!$N$91)</f>
        <v/>
      </c>
      <c r="H104" s="25">
        <f>IF(F104="","",SUM($G$17:G104))</f>
        <v/>
      </c>
    </row>
    <row r="105">
      <c r="F105" s="23">
        <f>IF('Költségvetés'!$P$92="","",'Költségvetés'!$P$92)</f>
        <v/>
      </c>
      <c r="G105" s="22">
        <f>IF('Költségvetés'!$P$92="","",'Költségvetés'!$N$92)</f>
        <v/>
      </c>
      <c r="H105" s="22">
        <f>IF(F105="","",SUM($G$17:G105))</f>
        <v/>
      </c>
    </row>
    <row r="106">
      <c r="F106" s="26">
        <f>IF('Költségvetés'!$P$93="","",'Költségvetés'!$P$93)</f>
        <v/>
      </c>
      <c r="G106" s="25">
        <f>IF('Költségvetés'!$P$93="","",'Költségvetés'!$N$93)</f>
        <v/>
      </c>
      <c r="H106" s="25">
        <f>IF(F106="","",SUM($G$17:G106))</f>
        <v/>
      </c>
    </row>
    <row r="107">
      <c r="F107" s="23">
        <f>IF('Költségvetés'!$P$94="","",'Költségvetés'!$P$94)</f>
        <v/>
      </c>
      <c r="G107" s="22">
        <f>IF('Költségvetés'!$P$94="","",'Költségvetés'!$N$94)</f>
        <v/>
      </c>
      <c r="H107" s="22">
        <f>IF(F107="","",SUM($G$17:G107))</f>
        <v/>
      </c>
    </row>
    <row r="108">
      <c r="F108" s="26">
        <f>IF('Költségvetés'!$P$95="","",'Költségvetés'!$P$95)</f>
        <v/>
      </c>
      <c r="G108" s="25">
        <f>IF('Költségvetés'!$P$95="","",'Költségvetés'!$N$95)</f>
        <v/>
      </c>
      <c r="H108" s="25">
        <f>IF(F108="","",SUM($G$17:G108))</f>
        <v/>
      </c>
    </row>
    <row r="109">
      <c r="F109" s="23">
        <f>IF('Költségvetés'!$P$96="","",'Költségvetés'!$P$96)</f>
        <v/>
      </c>
      <c r="G109" s="22">
        <f>IF('Költségvetés'!$P$96="","",'Költségvetés'!$N$96)</f>
        <v/>
      </c>
      <c r="H109" s="22">
        <f>IF(F109="","",SUM($G$17:G109))</f>
        <v/>
      </c>
    </row>
    <row r="110">
      <c r="F110" s="26">
        <f>IF('Költségvetés'!$P$97="","",'Költségvetés'!$P$97)</f>
        <v/>
      </c>
      <c r="G110" s="25">
        <f>IF('Költségvetés'!$P$97="","",'Költségvetés'!$N$97)</f>
        <v/>
      </c>
      <c r="H110" s="25">
        <f>IF(F110="","",SUM($G$17:G110))</f>
        <v/>
      </c>
    </row>
    <row r="111">
      <c r="F111" s="23">
        <f>IF('Költségvetés'!$P$98="","",'Költségvetés'!$P$98)</f>
        <v/>
      </c>
      <c r="G111" s="22">
        <f>IF('Költségvetés'!$P$98="","",'Költségvetés'!$N$98)</f>
        <v/>
      </c>
      <c r="H111" s="22">
        <f>IF(F111="","",SUM($G$17:G111))</f>
        <v/>
      </c>
    </row>
    <row r="112">
      <c r="F112" s="26">
        <f>IF('Költségvetés'!$P$99="","",'Költségvetés'!$P$99)</f>
        <v/>
      </c>
      <c r="G112" s="25">
        <f>IF('Költségvetés'!$P$99="","",'Költségvetés'!$N$99)</f>
        <v/>
      </c>
      <c r="H112" s="25">
        <f>IF(F112="","",SUM($G$17:G112))</f>
        <v/>
      </c>
    </row>
    <row r="113">
      <c r="F113" s="23">
        <f>IF('Költségvetés'!$P$100="","",'Költségvetés'!$P$100)</f>
        <v/>
      </c>
      <c r="G113" s="22">
        <f>IF('Költségvetés'!$P$100="","",'Költségvetés'!$N$100)</f>
        <v/>
      </c>
      <c r="H113" s="22">
        <f>IF(F113="","",SUM($G$17:G113))</f>
        <v/>
      </c>
    </row>
    <row r="114">
      <c r="F114" s="26">
        <f>IF('Költségvetés'!$P$101="","",'Költségvetés'!$P$101)</f>
        <v/>
      </c>
      <c r="G114" s="25">
        <f>IF('Költségvetés'!$P$101="","",'Költségvetés'!$N$101)</f>
        <v/>
      </c>
      <c r="H114" s="25">
        <f>IF(F114="","",SUM($G$17:G114))</f>
        <v/>
      </c>
    </row>
    <row r="115">
      <c r="F115" s="23">
        <f>IF('Költségvetés'!$P$102="","",'Költségvetés'!$P$102)</f>
        <v/>
      </c>
      <c r="G115" s="22">
        <f>IF('Költségvetés'!$P$102="","",'Költségvetés'!$N$102)</f>
        <v/>
      </c>
      <c r="H115" s="22">
        <f>IF(F115="","",SUM($G$17:G115))</f>
        <v/>
      </c>
    </row>
    <row r="116">
      <c r="F116" s="26">
        <f>IF('Költségvetés'!$P$103="","",'Költségvetés'!$P$103)</f>
        <v/>
      </c>
      <c r="G116" s="25">
        <f>IF('Költségvetés'!$P$103="","",'Költségvetés'!$N$103)</f>
        <v/>
      </c>
      <c r="H116" s="25">
        <f>IF(F116="","",SUM($G$17:G116))</f>
        <v/>
      </c>
    </row>
  </sheetData>
  <mergeCells count="1">
    <mergeCell ref="A1:S1"/>
  </mergeCells>
  <conditionalFormatting sqref="D17:D26">
    <cfRule type="expression" priority="1" dxfId="0">
      <formula>$D17&gt;0</formula>
    </cfRule>
    <cfRule type="expression" priority="2" dxfId="1">
      <formula>$D17&lt;0</formula>
    </cfRule>
  </conditionalFormatting>
  <conditionalFormatting sqref="B14">
    <cfRule type="expression" priority="3" dxfId="0">
      <formula>$B$14="Keret túllépve"</formula>
    </cfRule>
    <cfRule type="expression" priority="4" dxfId="2">
      <formula>$B$14="Figyelem: 90% felett"</formula>
    </cfRule>
    <cfRule type="expression" priority="5" dxfId="1">
      <formula>$B$14="Keret rendben"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8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72" customWidth="1" min="2" max="2"/>
    <col width="3" customWidth="1" min="3" max="3"/>
    <col width="25" customWidth="1" min="4" max="4"/>
    <col width="28" customWidth="1" min="5" max="5"/>
    <col width="3" customWidth="1" min="6" max="6"/>
    <col width="3" customWidth="1" min="7" max="7"/>
    <col width="16" customWidth="1" min="8" max="8"/>
    <col width="30" customWidth="1" min="9" max="9"/>
  </cols>
  <sheetData>
    <row r="1" ht="30" customHeight="1">
      <c r="A1" s="1" t="inlineStr">
        <is>
          <t>Használati útmutató – lakásfelújítás költségvetés</t>
        </is>
      </c>
    </row>
    <row r="2"/>
    <row r="3">
      <c r="A3" s="10" t="inlineStr">
        <is>
          <t>Használat</t>
        </is>
      </c>
      <c r="B3" s="10" t="inlineStr">
        <is>
          <t>Leírás</t>
        </is>
      </c>
    </row>
    <row r="4" ht="36" customHeight="1">
      <c r="A4" s="16" t="inlineStr">
        <is>
          <t>Sárga cellák</t>
        </is>
      </c>
      <c r="B4" s="21" t="inlineStr">
        <is>
          <t>A sárga cellák kézzel módosítható bemeneti mezők. Ide rögzíthetők az új felújítási tételek, számlaösszegek és státuszok.</t>
        </is>
      </c>
      <c r="H4" s="10" t="inlineStr">
        <is>
          <t>ÁFA-kulcs</t>
        </is>
      </c>
      <c r="I4" s="10" t="inlineStr">
        <is>
          <t>Megnevezés</t>
        </is>
      </c>
    </row>
    <row r="5" ht="36" customHeight="1">
      <c r="A5" s="27" t="inlineStr">
        <is>
          <t>Képletes cellák</t>
        </is>
      </c>
      <c r="B5" s="24" t="inlineStr">
        <is>
          <t>A szürke vagy képletes cellákat nem kell felülírni, mert ezek automatikusan számítják a nettó, ÁFA-, bruttó és eltérés értékeket.</t>
        </is>
      </c>
      <c r="H5" s="13" t="n">
        <v>0.05</v>
      </c>
      <c r="I5" s="21" t="inlineStr">
        <is>
          <t>Kedvezményes ÁFA 5%</t>
        </is>
      </c>
    </row>
    <row r="6" ht="36" customHeight="1">
      <c r="A6" s="16" t="inlineStr">
        <is>
          <t>ÁFA-kulcs</t>
        </is>
      </c>
      <c r="B6" s="21" t="inlineStr">
        <is>
          <t>Az ÁFA alapértéke 27%; szükség esetén 5% vagy 18% is választható az ÁFA-kulcs legördülő listából.</t>
        </is>
      </c>
      <c r="H6" s="28" t="n">
        <v>0.18</v>
      </c>
      <c r="I6" s="24" t="inlineStr">
        <is>
          <t>Kedvezményes ÁFA 18%</t>
        </is>
      </c>
    </row>
    <row r="7" ht="36" customHeight="1">
      <c r="A7" s="27" t="inlineStr">
        <is>
          <t>Tényleges költség</t>
        </is>
      </c>
      <c r="B7" s="24" t="inlineStr">
        <is>
          <t>A tényleges költséget számlák, e-számlák és bizonylatok alapján célszerű rögzíteni.</t>
        </is>
      </c>
      <c r="H7" s="13" t="n">
        <v>0.27</v>
      </c>
      <c r="I7" s="21" t="inlineStr">
        <is>
          <t>Általános ÁFA 27%</t>
        </is>
      </c>
    </row>
    <row r="8" ht="36" customHeight="1">
      <c r="A8" s="16" t="inlineStr">
        <is>
          <t>Fizetési státusz</t>
        </is>
      </c>
      <c r="B8" s="21" t="inlineStr">
        <is>
          <t>A Kifizetve, Részben fizetve és Nyitott státuszok segítik a pénzügyi teljesítés áttekintését.</t>
        </is>
      </c>
    </row>
    <row r="9" ht="48" customHeight="1">
      <c r="A9" s="27" t="inlineStr">
        <is>
          <t>Dokumentáció</t>
        </is>
      </c>
      <c r="B9" s="24" t="inlineStr">
        <is>
          <t>Javasolt a számlák, e-számlák, szerződések és kivitelezői teljesítések dokumentálása.</t>
        </is>
      </c>
      <c r="H9" s="29" t="inlineStr">
        <is>
          <t>Megjegyzés</t>
        </is>
      </c>
      <c r="I9" s="30" t="inlineStr">
        <is>
          <t>Az ÁFA mértékének kiválasztása előtt ellenőrizze az aktuális számlázási és adózási feltételeket.</t>
        </is>
      </c>
    </row>
    <row r="10" ht="36" customHeight="1">
      <c r="A10" s="16" t="inlineStr">
        <is>
          <t>Költségkeret</t>
        </is>
      </c>
      <c r="B10" s="21" t="inlineStr">
        <is>
          <t>Az Összesítő munkalap Felújítási keret mezője módosítható. A rendszer jelzi, ha a tényleges költség eléri vagy meghaladja a keretet.</t>
        </is>
      </c>
    </row>
    <row r="11" ht="36" customHeight="1">
      <c r="A11" s="27" t="inlineStr">
        <is>
          <t>Fontos tájékoztatás</t>
        </is>
      </c>
      <c r="B11" s="24" t="inlineStr">
        <is>
          <t>A sablon nem helyettesít könyvelési, NAV-adózási, jogi vagy pénzügyi tanácsadást.</t>
        </is>
      </c>
    </row>
    <row r="12"/>
    <row r="13">
      <c r="A13" s="10" t="inlineStr">
        <is>
          <t>Költségvetés oszlopai</t>
        </is>
      </c>
      <c r="B13" s="10" t="inlineStr">
        <is>
          <t>Tartalom</t>
        </is>
      </c>
    </row>
    <row r="14">
      <c r="A14" s="16" t="inlineStr">
        <is>
          <t>Azonosító</t>
        </is>
      </c>
      <c r="B14" s="21" t="inlineStr">
        <is>
          <t>Automatikusan képzett sorszám.</t>
        </is>
      </c>
    </row>
    <row r="15">
      <c r="A15" s="27" t="inlineStr">
        <is>
          <t>Tétel megnevezése</t>
        </is>
      </c>
      <c r="B15" s="24" t="inlineStr">
        <is>
          <t>A felújítási munka, anyag vagy szolgáltatás neve.</t>
        </is>
      </c>
    </row>
    <row r="16">
      <c r="A16" s="16" t="inlineStr">
        <is>
          <t>Kategória</t>
        </is>
      </c>
      <c r="B16" s="21" t="inlineStr">
        <is>
          <t>A költség típusának besorolása a kategórialistából.</t>
        </is>
      </c>
    </row>
    <row r="17">
      <c r="A17" s="27" t="inlineStr">
        <is>
          <t>Helyiség</t>
        </is>
      </c>
      <c r="B17" s="24" t="inlineStr">
        <is>
          <t>Az érintett helyiség vagy munkaterület.</t>
        </is>
      </c>
    </row>
    <row r="18">
      <c r="A18" s="16" t="inlineStr">
        <is>
          <t>Beszállító / kivitelező</t>
        </is>
      </c>
      <c r="B18" s="21" t="inlineStr">
        <is>
          <t>A szolgáltató vagy szállító neve.</t>
        </is>
      </c>
    </row>
    <row r="19">
      <c r="A19" s="27" t="inlineStr">
        <is>
          <t>Vállalkozási forma</t>
        </is>
      </c>
      <c r="B19" s="24" t="inlineStr">
        <is>
          <t>Kft., Bt. vagy egyéni vállalkozó.</t>
        </is>
      </c>
    </row>
    <row r="20">
      <c r="A20" s="16" t="inlineStr">
        <is>
          <t>Tervezett mennyiség</t>
        </is>
      </c>
      <c r="B20" s="21" t="inlineStr">
        <is>
          <t>A tervezett mennyiség számszerű értéke.</t>
        </is>
      </c>
    </row>
    <row r="21">
      <c r="A21" s="27" t="inlineStr">
        <is>
          <t>Mértékegység</t>
        </is>
      </c>
      <c r="B21" s="24" t="inlineStr">
        <is>
          <t>Például db, m², óra, alkalom vagy projekt.</t>
        </is>
      </c>
    </row>
    <row r="22">
      <c r="A22" s="16" t="inlineStr">
        <is>
          <t>Tervezett egységár</t>
        </is>
      </c>
      <c r="B22" s="21" t="inlineStr">
        <is>
          <t>Nettó egységár forintban.</t>
        </is>
      </c>
    </row>
    <row r="23">
      <c r="A23" s="27" t="inlineStr">
        <is>
          <t>ÁFA-kulcs</t>
        </is>
      </c>
      <c r="B23" s="24" t="inlineStr">
        <is>
          <t>Az alkalmazandó ÁFA százalékos mértéke.</t>
        </is>
      </c>
    </row>
    <row r="24">
      <c r="A24" s="16" t="inlineStr">
        <is>
          <t>Tényleges költség</t>
        </is>
      </c>
      <c r="B24" s="21" t="inlineStr">
        <is>
          <t>A bizonylatok alapján felmerült bruttó összeg.</t>
        </is>
      </c>
    </row>
    <row r="25">
      <c r="A25" s="27" t="inlineStr">
        <is>
          <t>Eltérés</t>
        </is>
      </c>
      <c r="B25" s="24" t="inlineStr">
        <is>
          <t>A tényleges és a tervezett bruttó költség különbsége.</t>
        </is>
      </c>
    </row>
    <row r="26">
      <c r="A26" s="16" t="inlineStr">
        <is>
          <t>Teljesítés dátuma</t>
        </is>
      </c>
      <c r="B26" s="21" t="inlineStr">
        <is>
          <t>A munka vagy szállítás teljesítésének dátuma.</t>
        </is>
      </c>
    </row>
    <row r="27">
      <c r="A27" s="27" t="inlineStr">
        <is>
          <t>Fizetési státusz</t>
        </is>
      </c>
      <c r="B27" s="24" t="inlineStr">
        <is>
          <t>A számla aktuális fizetési állapota.</t>
        </is>
      </c>
    </row>
    <row r="28">
      <c r="A28" s="16" t="inlineStr">
        <is>
          <t>Megjegyzés</t>
        </is>
      </c>
      <c r="B28" s="21" t="inlineStr">
        <is>
          <t>Kiegészítő információk, hivatkozások vagy feltételek.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2026-09-11T12:37:44Z</dcterms:created>
  <dcterms:modified xmlns:dcterms="http://purl.org/dc/terms/" xmlns:xsi="http://www.w3.org/2001/XMLSchema-instance" xsi:type="dcterms:W3CDTF">2026-09-11T12:37:44Z</dcterms:modified>
</cp:coreProperties>
</file>