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észlet_tételek" sheetId="1" state="visible" r:id="rId1"/>
    <sheet xmlns:r="http://schemas.openxmlformats.org/officeDocument/2006/relationships" name="Összesítő" sheetId="2" state="visible" r:id="rId2"/>
    <sheet xmlns:r="http://schemas.openxmlformats.org/officeDocument/2006/relationships" name="Útmutató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.MM.DD."/>
    <numFmt numFmtId="165" formatCode="# ##0"/>
    <numFmt numFmtId="166" formatCode="# ##0 &quot;Ft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color rgb="0064748B"/>
      <sz val="10"/>
    </font>
    <font>
      <name val="Calibri"/>
      <b val="1"/>
      <color rgb="001E293B"/>
      <sz val="20"/>
    </font>
    <font>
      <name val="Calibri"/>
      <b val="1"/>
      <color rgb="000F766E"/>
      <sz val="10"/>
    </font>
  </fonts>
  <fills count="10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F1F5F9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pivotButton="0" quotePrefix="0" xfId="0"/>
    <xf numFmtId="165" fontId="3" fillId="4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9" fontId="3" fillId="5" borderId="1" applyAlignment="1" pivotButton="0" quotePrefix="0" xfId="0">
      <alignment horizontal="center" vertical="center"/>
    </xf>
    <xf numFmtId="164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3" fillId="6" borderId="1" pivotButton="0" quotePrefix="0" xfId="0"/>
    <xf numFmtId="165" fontId="3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center" vertical="center"/>
    </xf>
    <xf numFmtId="165" fontId="5" fillId="3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0" fontId="2" fillId="7" borderId="0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165" fontId="7" fillId="6" borderId="1" applyAlignment="1" pivotButton="0" quotePrefix="0" xfId="0">
      <alignment horizontal="center" vertical="center"/>
    </xf>
    <xf numFmtId="166" fontId="7" fillId="6" borderId="1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9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8" fillId="6" borderId="1" applyAlignment="1" pivotButton="0" quotePrefix="0" xfId="0">
      <alignment horizontal="left" vertical="top" wrapText="1"/>
    </xf>
    <xf numFmtId="0" fontId="3" fillId="6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top" wrapText="1"/>
    </xf>
    <xf numFmtId="0" fontId="4" fillId="6" borderId="1" applyAlignment="1" pivotButton="0" quotePrefix="0" xfId="0">
      <alignment horizontal="left" vertical="top" wrapText="1"/>
    </xf>
    <xf numFmtId="0" fontId="2" fillId="7" borderId="1" applyAlignment="1" pivotButton="0" quotePrefix="0" xfId="0">
      <alignment horizontal="left" vertical="top" wrapText="1"/>
    </xf>
    <xf numFmtId="164" fontId="3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center" vertical="center"/>
    </xf>
    <xf numFmtId="165" fontId="3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165" fontId="7" fillId="6" borderId="1" applyAlignment="1" pivotButton="0" quotePrefix="0" xfId="0">
      <alignment horizontal="center" vertical="center"/>
    </xf>
    <xf numFmtId="166" fontId="7" fillId="6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Kategória szerinti nettó készletérték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'Összesítő'!C7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'Összesítő'!$A$8:$A$11</f>
            </numRef>
          </cat>
          <val>
            <numRef>
              <f>'Összesítő'!$C$8:$C$11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Kategória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Nettó érték (Ft)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Mozgás típusa szerinti megoszlás</a:t>
            </a:r>
          </a:p>
        </rich>
      </tx>
    </title>
    <plotArea>
      <pieChart>
        <varyColors val="1"/>
        <ser>
          <idx val="0"/>
          <order val="0"/>
          <tx>
            <strRef>
              <f>'Összesítő'!F7</f>
            </strRef>
          </tx>
          <spPr>
            <a:ln xmlns:a="http://schemas.openxmlformats.org/drawingml/2006/main">
              <a:prstDash val="solid"/>
            </a:ln>
          </spPr>
          <explosion val="5"/>
          <cat>
            <numRef>
              <f>'Összesítő'!$E$8:$E$11</f>
            </numRef>
          </cat>
          <val>
            <numRef>
              <f>'Összesítő'!$F$8:$F$11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Készletmozgás trendje (be / ki)</a:t>
            </a:r>
          </a:p>
        </rich>
      </tx>
    </title>
    <plotArea>
      <lineChart>
        <grouping val="standard"/>
        <ser>
          <idx val="0"/>
          <order val="0"/>
          <tx>
            <strRef>
              <f>'Készlet_tételek'!I2</f>
            </strRef>
          </tx>
          <spPr>
            <a:ln xmlns:a="http://schemas.openxmlformats.org/drawingml/2006/main" w="25000">
              <a:solidFill>
                <a:srgbClr val="16A34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'Készlet_tételek'!$I$3:$I$12</f>
            </numRef>
          </val>
        </ser>
        <ser>
          <idx val="1"/>
          <order val="1"/>
          <tx>
            <strRef>
              <f>'Készlet_tételek'!J2</f>
            </strRef>
          </tx>
          <spPr>
            <a:ln xmlns:a="http://schemas.openxmlformats.org/drawingml/2006/main" w="25000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'Készlet_tételek'!$J$3:$J$12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Tétel sor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Mennyiség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12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29</row>
      <rowOff>0</rowOff>
    </from>
    <ext cx="720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8" customWidth="1" min="3" max="3"/>
    <col width="12" customWidth="1" min="4" max="4"/>
    <col width="24" customWidth="1" min="5" max="5"/>
    <col width="16" customWidth="1" min="6" max="6"/>
    <col width="22" customWidth="1" min="7" max="7"/>
    <col width="14" customWidth="1" min="8" max="8"/>
    <col width="14" customWidth="1" min="9" max="9"/>
    <col width="14" customWidth="1" min="10" max="10"/>
    <col width="16" customWidth="1" min="11" max="11"/>
    <col width="18" customWidth="1" min="12" max="12"/>
    <col width="12" customWidth="1" min="13" max="13"/>
    <col width="18" customWidth="1" min="14" max="14"/>
    <col width="16" customWidth="1" min="15" max="15"/>
    <col width="14" customWidth="1" min="16" max="16"/>
    <col width="18" customWidth="1" min="17" max="17"/>
    <col width="22" customWidth="1" min="18" max="18"/>
    <col width="16" customWidth="1" min="19" max="19"/>
    <col width="24" customWidth="1" min="20" max="20"/>
  </cols>
  <sheetData>
    <row r="1" ht="30" customHeight="1">
      <c r="A1" s="1" t="inlineStr">
        <is>
          <t>KÉSZLETNYILVÁNTARTÁS – 2026</t>
        </is>
      </c>
    </row>
    <row r="2" ht="22" customHeight="1">
      <c r="A2" s="2" t="inlineStr">
        <is>
          <t>Dátum</t>
        </is>
      </c>
      <c r="B2" s="2" t="inlineStr">
        <is>
          <t>Bizonylatszám</t>
        </is>
      </c>
      <c r="C2" s="2" t="inlineStr">
        <is>
          <t>Mozgás típusa</t>
        </is>
      </c>
      <c r="D2" s="2" t="inlineStr">
        <is>
          <t>Cikkszám</t>
        </is>
      </c>
      <c r="E2" s="2" t="inlineStr">
        <is>
          <t>Cikk megnevezése</t>
        </is>
      </c>
      <c r="F2" s="2" t="inlineStr">
        <is>
          <t>Kategória</t>
        </is>
      </c>
      <c r="G2" s="2" t="inlineStr">
        <is>
          <t>Gyártó / Szállító</t>
        </is>
      </c>
      <c r="H2" s="2" t="inlineStr">
        <is>
          <t>Mértékegység</t>
        </is>
      </c>
      <c r="I2" s="2" t="inlineStr">
        <is>
          <t>Mennyiség be</t>
        </is>
      </c>
      <c r="J2" s="2" t="inlineStr">
        <is>
          <t>Mennyiség ki</t>
        </is>
      </c>
      <c r="K2" s="2" t="inlineStr">
        <is>
          <t>Egységár (Ft)</t>
        </is>
      </c>
      <c r="L2" s="2" t="inlineStr">
        <is>
          <t>Bruttó érték (Ft)</t>
        </is>
      </c>
      <c r="M2" s="2" t="inlineStr">
        <is>
          <t>ÁFA kulcs</t>
        </is>
      </c>
      <c r="N2" s="2" t="inlineStr">
        <is>
          <t>Nettó érték (Ft)</t>
        </is>
      </c>
      <c r="O2" s="2" t="inlineStr">
        <is>
          <t>ÁFA érték (Ft)</t>
        </is>
      </c>
      <c r="P2" s="2" t="inlineStr">
        <is>
          <t>Raktárhely</t>
        </is>
      </c>
      <c r="Q2" s="2" t="inlineStr">
        <is>
          <t>Felelős</t>
        </is>
      </c>
      <c r="R2" s="2" t="inlineStr">
        <is>
          <t>Megjegyzés</t>
        </is>
      </c>
      <c r="S2" s="2" t="inlineStr">
        <is>
          <t>Aktuális készlet</t>
        </is>
      </c>
      <c r="T2" s="2" t="inlineStr">
        <is>
          <t>Készletszint figyelmeztetés</t>
        </is>
      </c>
    </row>
    <row r="3">
      <c r="A3" s="31" t="n">
        <v>46030</v>
      </c>
      <c r="B3" s="4" t="inlineStr">
        <is>
          <t>BEV-2026-001</t>
        </is>
      </c>
      <c r="C3" s="4" t="inlineStr">
        <is>
          <t>Bevételezés</t>
        </is>
      </c>
      <c r="D3" s="4" t="inlineStr">
        <is>
          <t>KLT-001</t>
        </is>
      </c>
      <c r="E3" s="5" t="inlineStr">
        <is>
          <t>Irodai papír A4</t>
        </is>
      </c>
      <c r="F3" s="5" t="inlineStr">
        <is>
          <t>irodaszer</t>
        </is>
      </c>
      <c r="G3" s="5" t="inlineStr">
        <is>
          <t>Tóth Papír Kft.</t>
        </is>
      </c>
      <c r="H3" s="4" t="inlineStr">
        <is>
          <t>db</t>
        </is>
      </c>
      <c r="I3" s="32" t="n">
        <v>50</v>
      </c>
      <c r="J3" s="32" t="n"/>
      <c r="K3" s="33" t="n">
        <v>1200</v>
      </c>
      <c r="L3" s="34">
        <f>IF(OR(C3="Bevételezés",C3="Kiadás",C3="Leltárkorrekció"),IFERROR(IF(I3&gt;0,I3*K3,J3*K3),0),0)</f>
        <v/>
      </c>
      <c r="M3" s="9" t="n">
        <v>0.27</v>
      </c>
      <c r="N3" s="34">
        <f>IFERROR(L3/(1+M3),0)</f>
        <v/>
      </c>
      <c r="O3" s="34">
        <f>IFERROR(L3-N3,0)</f>
        <v/>
      </c>
      <c r="P3" s="4" t="inlineStr">
        <is>
          <t>A-01</t>
        </is>
      </c>
      <c r="Q3" s="5" t="inlineStr">
        <is>
          <t>Nagy Péter</t>
        </is>
      </c>
      <c r="R3" s="5" t="n"/>
      <c r="S3" s="32">
        <f>IFERROR(SUMIF($D:$D,D3,$I:$I)-SUMIF($D:$D,D3,$J:$J),0)</f>
        <v/>
      </c>
      <c r="T3" s="4">
        <f>IF(S3&lt;10,"ALACSONY KÉSZLET","OK")</f>
        <v/>
      </c>
    </row>
    <row r="4">
      <c r="A4" s="35" t="n">
        <v>46032</v>
      </c>
      <c r="B4" s="11" t="inlineStr">
        <is>
          <t>KIA-2026-001</t>
        </is>
      </c>
      <c r="C4" s="11" t="inlineStr">
        <is>
          <t>Kiadás</t>
        </is>
      </c>
      <c r="D4" s="11" t="inlineStr">
        <is>
          <t>KLT-002</t>
        </is>
      </c>
      <c r="E4" s="12" t="inlineStr">
        <is>
          <t>Tollkészlet</t>
        </is>
      </c>
      <c r="F4" s="12" t="inlineStr">
        <is>
          <t>irodaszer</t>
        </is>
      </c>
      <c r="G4" s="12" t="inlineStr">
        <is>
          <t>Kovács Iroda Bt.</t>
        </is>
      </c>
      <c r="H4" s="11" t="inlineStr">
        <is>
          <t>csomag</t>
        </is>
      </c>
      <c r="I4" s="36" t="n"/>
      <c r="J4" s="36" t="n">
        <v>20</v>
      </c>
      <c r="K4" s="33" t="n">
        <v>850</v>
      </c>
      <c r="L4" s="37">
        <f>IF(OR(C4="Bevételezés",C4="Kiadás",C4="Leltárkorrekció"),IFERROR(IF(I4&gt;0,I4*K4,J4*K4),0),0)</f>
        <v/>
      </c>
      <c r="M4" s="9" t="n">
        <v>0.27</v>
      </c>
      <c r="N4" s="37">
        <f>IFERROR(L4/(1+M4),0)</f>
        <v/>
      </c>
      <c r="O4" s="37">
        <f>IFERROR(L4-N4,0)</f>
        <v/>
      </c>
      <c r="P4" s="11" t="inlineStr">
        <is>
          <t>A-02</t>
        </is>
      </c>
      <c r="Q4" s="12" t="inlineStr">
        <is>
          <t>Szabó Gábor</t>
        </is>
      </c>
      <c r="R4" s="12" t="n"/>
      <c r="S4" s="36">
        <f>IFERROR(SUMIF($D:$D,D4,$I:$I)-SUMIF($D:$D,D4,$J:$J),0)</f>
        <v/>
      </c>
      <c r="T4" s="11">
        <f>IF(S4&lt;10,"ALACSONY KÉSZLET","OK")</f>
        <v/>
      </c>
    </row>
    <row r="5">
      <c r="A5" s="31" t="n">
        <v>46036</v>
      </c>
      <c r="B5" s="4" t="inlineStr">
        <is>
          <t>BEV-2026-002</t>
        </is>
      </c>
      <c r="C5" s="4" t="inlineStr">
        <is>
          <t>Bevételezés</t>
        </is>
      </c>
      <c r="D5" s="4" t="inlineStr">
        <is>
          <t>KLT-003</t>
        </is>
      </c>
      <c r="E5" s="5" t="inlineStr">
        <is>
          <t>Toner fekete</t>
        </is>
      </c>
      <c r="F5" s="5" t="inlineStr">
        <is>
          <t>alkatrész</t>
        </is>
      </c>
      <c r="G5" s="5" t="inlineStr">
        <is>
          <t>PrintTech Kft.</t>
        </is>
      </c>
      <c r="H5" s="4" t="inlineStr">
        <is>
          <t>db</t>
        </is>
      </c>
      <c r="I5" s="32" t="n">
        <v>12</v>
      </c>
      <c r="J5" s="32" t="n"/>
      <c r="K5" s="33" t="n">
        <v>12500</v>
      </c>
      <c r="L5" s="34">
        <f>IF(OR(C5="Bevételezés",C5="Kiadás",C5="Leltárkorrekció"),IFERROR(IF(I5&gt;0,I5*K5,J5*K5),0),0)</f>
        <v/>
      </c>
      <c r="M5" s="9" t="n">
        <v>0.27</v>
      </c>
      <c r="N5" s="34">
        <f>IFERROR(L5/(1+M5),0)</f>
        <v/>
      </c>
      <c r="O5" s="34">
        <f>IFERROR(L5-N5,0)</f>
        <v/>
      </c>
      <c r="P5" s="4" t="inlineStr">
        <is>
          <t>B-01</t>
        </is>
      </c>
      <c r="Q5" s="5" t="inlineStr">
        <is>
          <t>Horváth Zoltán</t>
        </is>
      </c>
      <c r="R5" s="5" t="inlineStr">
        <is>
          <t>Eredeti gyártói toner</t>
        </is>
      </c>
      <c r="S5" s="32">
        <f>IFERROR(SUMIF($D:$D,D5,$I:$I)-SUMIF($D:$D,D5,$J:$J),0)</f>
        <v/>
      </c>
      <c r="T5" s="4">
        <f>IF(S5&lt;10,"ALACSONY KÉSZLET","OK")</f>
        <v/>
      </c>
    </row>
    <row r="6">
      <c r="A6" s="35" t="n">
        <v>46056</v>
      </c>
      <c r="B6" s="11" t="inlineStr">
        <is>
          <t>KIA-2026-002</t>
        </is>
      </c>
      <c r="C6" s="11" t="inlineStr">
        <is>
          <t>Kiadás</t>
        </is>
      </c>
      <c r="D6" s="11" t="inlineStr">
        <is>
          <t>KLT-001</t>
        </is>
      </c>
      <c r="E6" s="12" t="inlineStr">
        <is>
          <t>Irodai papír A4</t>
        </is>
      </c>
      <c r="F6" s="12" t="inlineStr">
        <is>
          <t>irodaszer</t>
        </is>
      </c>
      <c r="G6" s="12" t="inlineStr">
        <is>
          <t>Tóth Papír Kft.</t>
        </is>
      </c>
      <c r="H6" s="11" t="inlineStr">
        <is>
          <t>db</t>
        </is>
      </c>
      <c r="I6" s="36" t="n"/>
      <c r="J6" s="36" t="n">
        <v>18</v>
      </c>
      <c r="K6" s="33" t="n">
        <v>1200</v>
      </c>
      <c r="L6" s="37">
        <f>IF(OR(C6="Bevételezés",C6="Kiadás",C6="Leltárkorrekció"),IFERROR(IF(I6&gt;0,I6*K6,J6*K6),0),0)</f>
        <v/>
      </c>
      <c r="M6" s="9" t="n">
        <v>0.27</v>
      </c>
      <c r="N6" s="37">
        <f>IFERROR(L6/(1+M6),0)</f>
        <v/>
      </c>
      <c r="O6" s="37">
        <f>IFERROR(L6-N6,0)</f>
        <v/>
      </c>
      <c r="P6" s="11" t="inlineStr">
        <is>
          <t>A-01</t>
        </is>
      </c>
      <c r="Q6" s="12" t="inlineStr">
        <is>
          <t>Kiss Mária</t>
        </is>
      </c>
      <c r="R6" s="12" t="n"/>
      <c r="S6" s="36">
        <f>IFERROR(SUMIF($D:$D,D6,$I:$I)-SUMIF($D:$D,D6,$J:$J),0)</f>
        <v/>
      </c>
      <c r="T6" s="11">
        <f>IF(S6&lt;10,"ALACSONY KÉSZLET","OK")</f>
        <v/>
      </c>
    </row>
    <row r="7">
      <c r="A7" s="31" t="n">
        <v>46064</v>
      </c>
      <c r="B7" s="4" t="inlineStr">
        <is>
          <t>SEL-2026-001</t>
        </is>
      </c>
      <c r="C7" s="4" t="inlineStr">
        <is>
          <t>Selejtezés</t>
        </is>
      </c>
      <c r="D7" s="4" t="inlineStr">
        <is>
          <t>KLT-004</t>
        </is>
      </c>
      <c r="E7" s="5" t="inlineStr">
        <is>
          <t>Tisztítószer</t>
        </is>
      </c>
      <c r="F7" s="5" t="inlineStr">
        <is>
          <t>tisztítószer</t>
        </is>
      </c>
      <c r="G7" s="5" t="inlineStr">
        <is>
          <t>CleanPro Kft.</t>
        </is>
      </c>
      <c r="H7" s="4" t="inlineStr">
        <is>
          <t>liter</t>
        </is>
      </c>
      <c r="I7" s="32" t="n"/>
      <c r="J7" s="32" t="n">
        <v>6</v>
      </c>
      <c r="K7" s="33" t="n">
        <v>650</v>
      </c>
      <c r="L7" s="34">
        <f>IF(OR(C7="Bevételezés",C7="Kiadás",C7="Leltárkorrekció"),IFERROR(IF(I7&gt;0,I7*K7,J7*K7),0),0)</f>
        <v/>
      </c>
      <c r="M7" s="9" t="n">
        <v>0.27</v>
      </c>
      <c r="N7" s="34">
        <f>IFERROR(L7/(1+M7),0)</f>
        <v/>
      </c>
      <c r="O7" s="34">
        <f>IFERROR(L7-N7,0)</f>
        <v/>
      </c>
      <c r="P7" s="4" t="inlineStr">
        <is>
          <t>C-03</t>
        </is>
      </c>
      <c r="Q7" s="5" t="inlineStr">
        <is>
          <t>Tóth Erzsébet</t>
        </is>
      </c>
      <c r="R7" s="5" t="inlineStr">
        <is>
          <t>Lejárt szavatosság</t>
        </is>
      </c>
      <c r="S7" s="32">
        <f>IFERROR(SUMIF($D:$D,D7,$I:$I)-SUMIF($D:$D,D7,$J:$J),0)</f>
        <v/>
      </c>
      <c r="T7" s="4">
        <f>IF(S7&lt;10,"ALACSONY KÉSZLET","OK")</f>
        <v/>
      </c>
    </row>
    <row r="8">
      <c r="A8" s="35" t="n">
        <v>46072</v>
      </c>
      <c r="B8" s="11" t="inlineStr">
        <is>
          <t>BEV-2026-003</t>
        </is>
      </c>
      <c r="C8" s="11" t="inlineStr">
        <is>
          <t>Bevételezés</t>
        </is>
      </c>
      <c r="D8" s="11" t="inlineStr">
        <is>
          <t>KLT-005</t>
        </is>
      </c>
      <c r="E8" s="12" t="inlineStr">
        <is>
          <t>Csomagolófólia</t>
        </is>
      </c>
      <c r="F8" s="12" t="inlineStr">
        <is>
          <t>csomagolóanyag</t>
        </is>
      </c>
      <c r="G8" s="12" t="inlineStr">
        <is>
          <t>PackHouse Bt.</t>
        </is>
      </c>
      <c r="H8" s="11" t="inlineStr">
        <is>
          <t>tekercs</t>
        </is>
      </c>
      <c r="I8" s="36" t="n">
        <v>30</v>
      </c>
      <c r="J8" s="36" t="n"/>
      <c r="K8" s="33" t="n">
        <v>3200</v>
      </c>
      <c r="L8" s="37">
        <f>IF(OR(C8="Bevételezés",C8="Kiadás",C8="Leltárkorrekció"),IFERROR(IF(I8&gt;0,I8*K8,J8*K8),0),0)</f>
        <v/>
      </c>
      <c r="M8" s="9" t="n">
        <v>0.27</v>
      </c>
      <c r="N8" s="37">
        <f>IFERROR(L8/(1+M8),0)</f>
        <v/>
      </c>
      <c r="O8" s="37">
        <f>IFERROR(L8-N8,0)</f>
        <v/>
      </c>
      <c r="P8" s="11" t="inlineStr">
        <is>
          <t>C-01</t>
        </is>
      </c>
      <c r="Q8" s="12" t="inlineStr">
        <is>
          <t>Varga László</t>
        </is>
      </c>
      <c r="R8" s="12" t="n"/>
      <c r="S8" s="36">
        <f>IFERROR(SUMIF($D:$D,D8,$I:$I)-SUMIF($D:$D,D8,$J:$J),0)</f>
        <v/>
      </c>
      <c r="T8" s="11">
        <f>IF(S8&lt;10,"ALACSONY KÉSZLET","OK")</f>
        <v/>
      </c>
    </row>
    <row r="9">
      <c r="A9" s="31" t="n">
        <v>46086</v>
      </c>
      <c r="B9" s="4" t="inlineStr">
        <is>
          <t>KIA-2026-003</t>
        </is>
      </c>
      <c r="C9" s="4" t="inlineStr">
        <is>
          <t>Kiadás</t>
        </is>
      </c>
      <c r="D9" s="4" t="inlineStr">
        <is>
          <t>KLT-003</t>
        </is>
      </c>
      <c r="E9" s="5" t="inlineStr">
        <is>
          <t>Toner fekete</t>
        </is>
      </c>
      <c r="F9" s="5" t="inlineStr">
        <is>
          <t>alkatrész</t>
        </is>
      </c>
      <c r="G9" s="5" t="inlineStr">
        <is>
          <t>PrintTech Kft.</t>
        </is>
      </c>
      <c r="H9" s="4" t="inlineStr">
        <is>
          <t>db</t>
        </is>
      </c>
      <c r="I9" s="32" t="n"/>
      <c r="J9" s="32" t="n">
        <v>4</v>
      </c>
      <c r="K9" s="33" t="n">
        <v>12500</v>
      </c>
      <c r="L9" s="34">
        <f>IF(OR(C9="Bevételezés",C9="Kiadás",C9="Leltárkorrekció"),IFERROR(IF(I9&gt;0,I9*K9,J9*K9),0),0)</f>
        <v/>
      </c>
      <c r="M9" s="9" t="n">
        <v>0.27</v>
      </c>
      <c r="N9" s="34">
        <f>IFERROR(L9/(1+M9),0)</f>
        <v/>
      </c>
      <c r="O9" s="34">
        <f>IFERROR(L9-N9,0)</f>
        <v/>
      </c>
      <c r="P9" s="4" t="inlineStr">
        <is>
          <t>B-01</t>
        </is>
      </c>
      <c r="Q9" s="5" t="inlineStr">
        <is>
          <t>Nagy Péter</t>
        </is>
      </c>
      <c r="R9" s="5" t="n"/>
      <c r="S9" s="32">
        <f>IFERROR(SUMIF($D:$D,D9,$I:$I)-SUMIF($D:$D,D9,$J:$J),0)</f>
        <v/>
      </c>
      <c r="T9" s="4">
        <f>IF(S9&lt;10,"ALACSONY KÉSZLET","OK")</f>
        <v/>
      </c>
    </row>
    <row r="10">
      <c r="A10" s="35" t="n">
        <v>46093</v>
      </c>
      <c r="B10" s="11" t="inlineStr">
        <is>
          <t>BEV-2026-004</t>
        </is>
      </c>
      <c r="C10" s="11" t="inlineStr">
        <is>
          <t>Bevételezés</t>
        </is>
      </c>
      <c r="D10" s="11" t="inlineStr">
        <is>
          <t>KLT-006</t>
        </is>
      </c>
      <c r="E10" s="12" t="inlineStr">
        <is>
          <t>Buborékfólia</t>
        </is>
      </c>
      <c r="F10" s="12" t="inlineStr">
        <is>
          <t>csomagolóanyag</t>
        </is>
      </c>
      <c r="G10" s="12" t="inlineStr">
        <is>
          <t>PackHouse Bt.</t>
        </is>
      </c>
      <c r="H10" s="11" t="inlineStr">
        <is>
          <t>tekercs</t>
        </is>
      </c>
      <c r="I10" s="36" t="n">
        <v>20</v>
      </c>
      <c r="J10" s="36" t="n"/>
      <c r="K10" s="33" t="n">
        <v>2800</v>
      </c>
      <c r="L10" s="37">
        <f>IF(OR(C10="Bevételezés",C10="Kiadás",C10="Leltárkorrekció"),IFERROR(IF(I10&gt;0,I10*K10,J10*K10),0),0)</f>
        <v/>
      </c>
      <c r="M10" s="9" t="n">
        <v>0.27</v>
      </c>
      <c r="N10" s="37">
        <f>IFERROR(L10/(1+M10),0)</f>
        <v/>
      </c>
      <c r="O10" s="37">
        <f>IFERROR(L10-N10,0)</f>
        <v/>
      </c>
      <c r="P10" s="11" t="inlineStr">
        <is>
          <t>C-02</t>
        </is>
      </c>
      <c r="Q10" s="12" t="inlineStr">
        <is>
          <t>Kovács Anna</t>
        </is>
      </c>
      <c r="R10" s="12" t="n"/>
      <c r="S10" s="36">
        <f>IFERROR(SUMIF($D:$D,D10,$I:$I)-SUMIF($D:$D,D10,$J:$J),0)</f>
        <v/>
      </c>
      <c r="T10" s="11">
        <f>IF(S10&lt;10,"ALACSONY KÉSZLET","OK")</f>
        <v/>
      </c>
    </row>
    <row r="11">
      <c r="A11" s="31" t="n">
        <v>46101</v>
      </c>
      <c r="B11" s="4" t="inlineStr">
        <is>
          <t>LEL-2026-001</t>
        </is>
      </c>
      <c r="C11" s="4" t="inlineStr">
        <is>
          <t>Leltárkorrekció</t>
        </is>
      </c>
      <c r="D11" s="4" t="inlineStr">
        <is>
          <t>KLT-002</t>
        </is>
      </c>
      <c r="E11" s="5" t="inlineStr">
        <is>
          <t>Tollkészlet</t>
        </is>
      </c>
      <c r="F11" s="5" t="inlineStr">
        <is>
          <t>irodaszer</t>
        </is>
      </c>
      <c r="G11" s="5" t="inlineStr">
        <is>
          <t>Kovács Iroda Bt.</t>
        </is>
      </c>
      <c r="H11" s="4" t="inlineStr">
        <is>
          <t>csomag</t>
        </is>
      </c>
      <c r="I11" s="32" t="n">
        <v>2</v>
      </c>
      <c r="J11" s="32" t="n"/>
      <c r="K11" s="33" t="n">
        <v>850</v>
      </c>
      <c r="L11" s="34">
        <f>IF(OR(C11="Bevételezés",C11="Kiadás",C11="Leltárkorrekció"),IFERROR(IF(I11&gt;0,I11*K11,J11*K11),0),0)</f>
        <v/>
      </c>
      <c r="M11" s="9" t="n">
        <v>0.27</v>
      </c>
      <c r="N11" s="34">
        <f>IFERROR(L11/(1+M11),0)</f>
        <v/>
      </c>
      <c r="O11" s="34">
        <f>IFERROR(L11-N11,0)</f>
        <v/>
      </c>
      <c r="P11" s="4" t="inlineStr">
        <is>
          <t>A-02</t>
        </is>
      </c>
      <c r="Q11" s="5" t="inlineStr">
        <is>
          <t>Szabó Gábor</t>
        </is>
      </c>
      <c r="R11" s="5" t="inlineStr">
        <is>
          <t>Leltárhiány korrekció</t>
        </is>
      </c>
      <c r="S11" s="32">
        <f>IFERROR(SUMIF($D:$D,D11,$I:$I)-SUMIF($D:$D,D11,$J:$J),0)</f>
        <v/>
      </c>
      <c r="T11" s="4">
        <f>IF(S11&lt;10,"ALACSONY KÉSZLET","OK")</f>
        <v/>
      </c>
    </row>
    <row r="12">
      <c r="A12" s="35" t="n">
        <v>46116</v>
      </c>
      <c r="B12" s="11" t="inlineStr">
        <is>
          <t>KIA-2026-004</t>
        </is>
      </c>
      <c r="C12" s="11" t="inlineStr">
        <is>
          <t>Kiadás</t>
        </is>
      </c>
      <c r="D12" s="11" t="inlineStr">
        <is>
          <t>KLT-005</t>
        </is>
      </c>
      <c r="E12" s="12" t="inlineStr">
        <is>
          <t>Csomagolófólia</t>
        </is>
      </c>
      <c r="F12" s="12" t="inlineStr">
        <is>
          <t>csomagolóanyag</t>
        </is>
      </c>
      <c r="G12" s="12" t="inlineStr">
        <is>
          <t>PackHouse Bt.</t>
        </is>
      </c>
      <c r="H12" s="11" t="inlineStr">
        <is>
          <t>tekercs</t>
        </is>
      </c>
      <c r="I12" s="36" t="n"/>
      <c r="J12" s="36" t="n">
        <v>10</v>
      </c>
      <c r="K12" s="33" t="n">
        <v>3200</v>
      </c>
      <c r="L12" s="37">
        <f>IF(OR(C12="Bevételezés",C12="Kiadás",C12="Leltárkorrekció"),IFERROR(IF(I12&gt;0,I12*K12,J12*K12),0),0)</f>
        <v/>
      </c>
      <c r="M12" s="9" t="n">
        <v>0.27</v>
      </c>
      <c r="N12" s="37">
        <f>IFERROR(L12/(1+M12),0)</f>
        <v/>
      </c>
      <c r="O12" s="37">
        <f>IFERROR(L12-N12,0)</f>
        <v/>
      </c>
      <c r="P12" s="11" t="inlineStr">
        <is>
          <t>C-01</t>
        </is>
      </c>
      <c r="Q12" s="12" t="inlineStr">
        <is>
          <t>Horváth Zoltán</t>
        </is>
      </c>
      <c r="R12" s="12" t="n"/>
      <c r="S12" s="36">
        <f>IFERROR(SUMIF($D:$D,D12,$I:$I)-SUMIF($D:$D,D12,$J:$J),0)</f>
        <v/>
      </c>
      <c r="T12" s="11">
        <f>IF(S12&lt;10,"ALACSONY KÉSZLET","OK")</f>
        <v/>
      </c>
    </row>
    <row r="13"/>
    <row r="14">
      <c r="A14" s="15" t="inlineStr">
        <is>
          <t>ÖSSZESEN:</t>
        </is>
      </c>
      <c r="I14" s="38">
        <f>SUM(I3:I12)</f>
        <v/>
      </c>
      <c r="J14" s="38">
        <f>SUM(J3:J12)</f>
        <v/>
      </c>
      <c r="L14" s="39">
        <f>SUM(L3:L12)</f>
        <v/>
      </c>
      <c r="N14" s="39">
        <f>SUM(N3:N12)</f>
        <v/>
      </c>
      <c r="O14" s="39">
        <f>SUM(O3:O12)</f>
        <v/>
      </c>
    </row>
  </sheetData>
  <mergeCells count="1">
    <mergeCell ref="A1:T1"/>
  </mergeCells>
  <conditionalFormatting sqref="T3:T1000">
    <cfRule type="expression" priority="1" dxfId="0" stopIfTrue="1">
      <formula>T3="ALACSONY KÉSZLET"</formula>
    </cfRule>
    <cfRule type="expression" priority="2" dxfId="1" stopIfTrue="1">
      <formula>T3="OK"</formula>
    </cfRule>
  </conditionalFormatting>
  <dataValidations count="3">
    <dataValidation sqref="C3:C1000" showErrorMessage="1" showInputMessage="1" allowBlank="1" type="list">
      <formula1>"Bevételezés,Kiadás,Selejtezés,Leltárkorrekció"</formula1>
    </dataValidation>
    <dataValidation sqref="M3:M1000" showErrorMessage="1" showInputMessage="1" allowBlank="1" type="list">
      <formula1>"0.27,0.18,0.05,0"</formula1>
    </dataValidation>
    <dataValidation sqref="H3:H1000" showErrorMessage="1" showInputMessage="1" allowBlank="1" type="list">
      <formula1>"db,csomag,kg,liter,tekercs"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20" customWidth="1" min="3" max="3"/>
    <col width="20" customWidth="1" min="4" max="4"/>
    <col width="22" customWidth="1" min="5" max="5"/>
    <col width="22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4" customHeight="1">
      <c r="A1" s="1" t="inlineStr">
        <is>
          <t>KÉSZLETNYILVÁNTARTÁS – ÖSSZESÍTŐ DASHBOARD</t>
        </is>
      </c>
    </row>
    <row r="2" ht="22" customHeight="1">
      <c r="A2" s="18" t="inlineStr">
        <is>
          <t>Kulcsmutatók (KPI)</t>
        </is>
      </c>
    </row>
    <row r="3" ht="18" customHeight="1">
      <c r="A3" s="19" t="inlineStr">
        <is>
          <t>Összes cikkszám</t>
        </is>
      </c>
      <c r="B3" s="19" t="inlineStr">
        <is>
          <t>Összes nettó készletérték</t>
        </is>
      </c>
      <c r="C3" s="19" t="inlineStr">
        <is>
          <t>Bevételezés (db össz.)</t>
        </is>
      </c>
      <c r="D3" s="19" t="inlineStr">
        <is>
          <t>Kiadás (db össz.)</t>
        </is>
      </c>
      <c r="E3" s="19" t="inlineStr">
        <is>
          <t>Alacsony készletű tételek</t>
        </is>
      </c>
      <c r="F3" s="19" t="inlineStr">
        <is>
          <t>Átlagos egységár (Ft)</t>
        </is>
      </c>
    </row>
    <row r="4" ht="40" customHeight="1">
      <c r="A4" s="40">
        <f>IFERROR(COUNTA(UNIQUE(Készlet_tételek!D3:D12)),COUNTIF(Készlet_tételek!D3:D12,"KLT-*"))</f>
        <v/>
      </c>
      <c r="B4" s="41">
        <f>IFERROR(SUMIF(Készlet_tételek!C3:C12,"Bevételezés",Készlet_tételek!N3:N12)-SUMIF(Készlet_tételek!C3:C12,"Kiadás",Készlet_tételek!N3:N12),0)</f>
        <v/>
      </c>
      <c r="C4" s="40">
        <f>SUMIF(Készlet_tételek!C:C,"Bevételezés",Készlet_tételek!I:I)</f>
        <v/>
      </c>
      <c r="D4" s="40">
        <f>SUMIF(Készlet_tételek!C:C,"Kiadás",Készlet_tételek!J:J)</f>
        <v/>
      </c>
      <c r="E4" s="40">
        <f>COUNTIF(Készlet_tételek!T:T,"ALACSONY KÉSZLET")</f>
        <v/>
      </c>
      <c r="F4" s="41">
        <f>IFERROR(AVERAGEIF(Készlet_tételek!K3:K12,"&gt;"&amp;0),0)</f>
        <v/>
      </c>
    </row>
    <row r="5"/>
    <row r="6" ht="20" customHeight="1">
      <c r="A6" s="22" t="inlineStr">
        <is>
          <t>Kategória szerinti tételszám</t>
        </is>
      </c>
      <c r="E6" s="22" t="inlineStr">
        <is>
          <t>Mozgás típusa szerinti megoszlás</t>
        </is>
      </c>
    </row>
    <row r="7">
      <c r="A7" s="23" t="inlineStr">
        <is>
          <t>Kategória</t>
        </is>
      </c>
      <c r="B7" s="23" t="inlineStr">
        <is>
          <t>Tételszám</t>
        </is>
      </c>
      <c r="C7" s="23" t="inlineStr">
        <is>
          <t>Nettó érték (Ft)</t>
        </is>
      </c>
      <c r="E7" s="23" t="inlineStr">
        <is>
          <t>Mozgás típusa</t>
        </is>
      </c>
      <c r="F7" s="23" t="inlineStr">
        <is>
          <t>Darab</t>
        </is>
      </c>
    </row>
    <row r="8">
      <c r="A8" s="5" t="inlineStr">
        <is>
          <t>irodaszer</t>
        </is>
      </c>
      <c r="B8" s="32">
        <f>COUNTIF(Készlet_tételek!F:F,A8)</f>
        <v/>
      </c>
      <c r="C8" s="34">
        <f>SUMIF(Készlet_tételek!F:F,A8,Készlet_tételek!N:N)</f>
        <v/>
      </c>
      <c r="E8" s="5" t="inlineStr">
        <is>
          <t>Bevételezés</t>
        </is>
      </c>
      <c r="F8" s="32">
        <f>COUNTIF(Készlet_tételek!C:C,E8)</f>
        <v/>
      </c>
    </row>
    <row r="9">
      <c r="A9" s="12" t="inlineStr">
        <is>
          <t>alkatrész</t>
        </is>
      </c>
      <c r="B9" s="36">
        <f>COUNTIF(Készlet_tételek!F:F,A9)</f>
        <v/>
      </c>
      <c r="C9" s="37">
        <f>SUMIF(Készlet_tételek!F:F,A9,Készlet_tételek!N:N)</f>
        <v/>
      </c>
      <c r="E9" s="12" t="inlineStr">
        <is>
          <t>Kiadás</t>
        </is>
      </c>
      <c r="F9" s="36">
        <f>COUNTIF(Készlet_tételek!C:C,E9)</f>
        <v/>
      </c>
    </row>
    <row r="10">
      <c r="A10" s="5" t="inlineStr">
        <is>
          <t>csomagolóanyag</t>
        </is>
      </c>
      <c r="B10" s="32">
        <f>COUNTIF(Készlet_tételek!F:F,A10)</f>
        <v/>
      </c>
      <c r="C10" s="34">
        <f>SUMIF(Készlet_tételek!F:F,A10,Készlet_tételek!N:N)</f>
        <v/>
      </c>
      <c r="E10" s="5" t="inlineStr">
        <is>
          <t>Selejtezés</t>
        </is>
      </c>
      <c r="F10" s="32">
        <f>COUNTIF(Készlet_tételek!C:C,E10)</f>
        <v/>
      </c>
    </row>
    <row r="11">
      <c r="A11" s="12" t="inlineStr">
        <is>
          <t>tisztítószer</t>
        </is>
      </c>
      <c r="B11" s="36">
        <f>COUNTIF(Készlet_tételek!F:F,A11)</f>
        <v/>
      </c>
      <c r="C11" s="37">
        <f>SUMIF(Készlet_tételek!F:F,A11,Készlet_tételek!N:N)</f>
        <v/>
      </c>
      <c r="E11" s="12" t="inlineStr">
        <is>
          <t>Leltárkorrekció</t>
        </is>
      </c>
      <c r="F11" s="36">
        <f>COUNTIF(Készlet_tételek!C:C,E11)</f>
        <v/>
      </c>
    </row>
  </sheetData>
  <mergeCells count="4">
    <mergeCell ref="A1:J1"/>
    <mergeCell ref="A2:J2"/>
    <mergeCell ref="A6:C6"/>
    <mergeCell ref="E6:G6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32" customHeight="1">
      <c r="A1" s="1" t="inlineStr">
        <is>
          <t>ÚTMUTATÓ – KÉSZLETNYILVÁNTARTÁS SABLON</t>
        </is>
      </c>
    </row>
    <row r="2" ht="18" customHeight="1">
      <c r="A2" s="24" t="inlineStr">
        <is>
          <t>A sablon célja</t>
        </is>
      </c>
      <c r="B2" s="25" t="inlineStr">
        <is>
          <t>Napi készletmozgások nyomon követése: bevételezés, kiadás, selejtezés és leltárkorrekció rögzítése.</t>
        </is>
      </c>
    </row>
    <row r="3" ht="18" customHeight="1">
      <c r="A3" s="26" t="inlineStr">
        <is>
          <t>Adatrögzítés</t>
        </is>
      </c>
      <c r="B3" s="27" t="inlineStr">
        <is>
          <t>Az adatokat a 'Készlet_tételek' munkalapon kell rögzíteni, soronként egy mozgási tételt.</t>
        </is>
      </c>
    </row>
    <row r="4" ht="18" customHeight="1">
      <c r="A4" s="28" t="inlineStr">
        <is>
          <t>Dátum formátuma</t>
        </is>
      </c>
      <c r="B4" s="25" t="inlineStr">
        <is>
          <t>Magyar szabvány szerint: ÉÉÉÉ.HH.NN. (pl. 2026.01.08.)</t>
        </is>
      </c>
    </row>
    <row r="5" ht="18" customHeight="1">
      <c r="A5" s="29" t="inlineStr">
        <is>
          <t>Pénznem formátuma</t>
        </is>
      </c>
      <c r="B5" s="27" t="inlineStr">
        <is>
          <t>1 234 Ft formátumban jelenik meg a forintösszeg.</t>
        </is>
      </c>
    </row>
    <row r="6" ht="18" customHeight="1">
      <c r="A6" s="28" t="inlineStr">
        <is>
          <t>Mozgás típusa</t>
        </is>
      </c>
      <c r="B6" s="25" t="inlineStr">
        <is>
          <t>Lehetséges értékek (legördülő): Bevételezés / Kiadás / Selejtezés / Leltárkorrekció</t>
        </is>
      </c>
    </row>
    <row r="7" ht="18" customHeight="1">
      <c r="A7" s="29" t="inlineStr">
        <is>
          <t>Mennyiség be / ki</t>
        </is>
      </c>
      <c r="B7" s="27" t="inlineStr">
        <is>
          <t>Bevételezésnél a 'Mennyiség be' mezőt, kiadásnál a 'Mennyiség ki' mezőt töltse ki!</t>
        </is>
      </c>
    </row>
    <row r="8" ht="18" customHeight="1">
      <c r="A8" s="28" t="inlineStr">
        <is>
          <t>Egységár (Ft)</t>
        </is>
      </c>
      <c r="B8" s="25" t="inlineStr">
        <is>
          <t>Nettó egységár forintban. Sárga hátterű mező – ezt kézzel kell kitölteni.</t>
        </is>
      </c>
    </row>
    <row r="9" ht="18" customHeight="1">
      <c r="A9" s="29" t="inlineStr">
        <is>
          <t>ÁFA kulcs</t>
        </is>
      </c>
      <c r="B9" s="27" t="inlineStr">
        <is>
          <t>Adja meg tizedesként: 27% = 0,27 | 18% = 0,18 | 5% = 0,05 | 0% = 0</t>
        </is>
      </c>
    </row>
    <row r="10" ht="18" customHeight="1">
      <c r="A10" s="28" t="inlineStr">
        <is>
          <t>Bruttó érték</t>
        </is>
      </c>
      <c r="B10" s="25" t="inlineStr">
        <is>
          <t>Automatikusan számított: Mennyiség × Egységár.</t>
        </is>
      </c>
    </row>
    <row r="11" ht="18" customHeight="1">
      <c r="A11" s="29" t="inlineStr">
        <is>
          <t>Nettó érték</t>
        </is>
      </c>
      <c r="B11" s="27" t="inlineStr">
        <is>
          <t>Automatikusan számított: Bruttó érték / (1 + ÁFA kulcs).</t>
        </is>
      </c>
    </row>
    <row r="12" ht="18" customHeight="1">
      <c r="A12" s="28" t="inlineStr">
        <is>
          <t>ÁFA érték</t>
        </is>
      </c>
      <c r="B12" s="25" t="inlineStr">
        <is>
          <t>Automatikusan számított: Bruttó érték − Nettó érték.</t>
        </is>
      </c>
    </row>
    <row r="13" ht="18" customHeight="1">
      <c r="A13" s="29" t="inlineStr">
        <is>
          <t>Aktuális készlet</t>
        </is>
      </c>
      <c r="B13" s="27" t="inlineStr">
        <is>
          <t>Automatikusan számított: az azonos cikkszámú bevételezések és kiadások egyenlege.</t>
        </is>
      </c>
    </row>
    <row r="14" ht="18" customHeight="1">
      <c r="A14" s="28" t="inlineStr">
        <is>
          <t>Figyelmeztetés</t>
        </is>
      </c>
      <c r="B14" s="25" t="inlineStr">
        <is>
          <t>Ha az aktuális készlet 10 db alatt van, ALACSONY KÉSZLET figyelmeztetés jelenik meg.</t>
        </is>
      </c>
    </row>
    <row r="15" ht="18" customHeight="1">
      <c r="A15" s="29" t="inlineStr">
        <is>
          <t>Összesítő lap</t>
        </is>
      </c>
      <c r="B15" s="27" t="inlineStr">
        <is>
          <t>A 'Összesítő' munkalapon KPI-kártyák, kategória- és mozgástípus-táblázatok és diagramok találhatók.</t>
        </is>
      </c>
    </row>
    <row r="16" ht="18" customHeight="1">
      <c r="A16" s="28" t="inlineStr"/>
      <c r="B16" s="25" t="inlineStr"/>
    </row>
    <row r="17" ht="18" customHeight="1">
      <c r="A17" s="30" t="inlineStr">
        <is>
          <t>SZÍNKÓDOK</t>
        </is>
      </c>
      <c r="B17" s="30" t="inlineStr"/>
    </row>
    <row r="18" ht="18" customHeight="1">
      <c r="A18" s="28" t="inlineStr">
        <is>
          <t>Sötét fejléc (#1E293B)</t>
        </is>
      </c>
      <c r="B18" s="25" t="inlineStr">
        <is>
          <t>Munkalap és dashboard főcíme</t>
        </is>
      </c>
    </row>
    <row r="19" ht="18" customHeight="1">
      <c r="A19" s="29" t="inlineStr">
        <is>
          <t>Piros alcím (#C8102E)</t>
        </is>
      </c>
      <c r="B19" s="27" t="inlineStr">
        <is>
          <t>Szekciócímek az összesítőn</t>
        </is>
      </c>
    </row>
    <row r="20" ht="18" customHeight="1">
      <c r="A20" s="28" t="inlineStr">
        <is>
          <t>Zöld fejléc (#0F766E)</t>
        </is>
      </c>
      <c r="B20" s="25" t="inlineStr">
        <is>
          <t>Oszlopfejlécek a tételek és összesítő lapokon</t>
        </is>
      </c>
    </row>
    <row r="21" ht="18" customHeight="1">
      <c r="A21" s="29" t="inlineStr">
        <is>
          <t>Sárga mező (#FFFBEB)</t>
        </is>
      </c>
      <c r="B21" s="27" t="inlineStr">
        <is>
          <t>Kézzel kitöltendő bemeneti mezők (egységár, ÁFA)</t>
        </is>
      </c>
    </row>
    <row r="22" ht="18" customHeight="1">
      <c r="A22" s="28" t="inlineStr">
        <is>
          <t>Zöld szöveg (#16A34A)</t>
        </is>
      </c>
      <c r="B22" s="25" t="inlineStr">
        <is>
          <t>OK – a készlet megfelelő szinten van</t>
        </is>
      </c>
    </row>
    <row r="23" ht="18" customHeight="1">
      <c r="A23" s="29" t="inlineStr">
        <is>
          <t>Piros szöveg (#DC2626)</t>
        </is>
      </c>
      <c r="B23" s="27" t="inlineStr">
        <is>
          <t>ALACSONY KÉSZLET – beavatkozás szükséges</t>
        </is>
      </c>
    </row>
    <row r="24" ht="18" customHeight="1">
      <c r="A24" s="28" t="inlineStr">
        <is>
          <t>Világoskék sor (#F8FAFC)</t>
        </is>
      </c>
      <c r="B24" s="25" t="inlineStr">
        <is>
          <t>Alternáló sorok a jobb olvashatóságért</t>
        </is>
      </c>
    </row>
    <row r="25" ht="18" customHeight="1">
      <c r="A25" s="29" t="inlineStr"/>
      <c r="B25" s="27" t="inlineStr"/>
    </row>
    <row r="26" ht="18" customHeight="1">
      <c r="A26" s="28" t="inlineStr">
        <is>
          <t>Fontos megjegyzések</t>
        </is>
      </c>
      <c r="B26" s="25" t="inlineStr">
        <is>
          <t>Ne törölje az automatikus képleteket! Új sorok hozzáadásakor másolja le a képleteket felülről.</t>
        </is>
      </c>
    </row>
    <row r="27" ht="18" customHeight="1">
      <c r="A27" s="29" t="inlineStr">
        <is>
          <t>NAV megfelelőség</t>
        </is>
      </c>
      <c r="B27" s="27" t="inlineStr">
        <is>
          <t>A sablon nem helyettesíti a NAV által előírt kötelező nyilvántartásokat, segédnyilvántartásként használható.</t>
        </is>
      </c>
    </row>
    <row r="28" ht="18" customHeight="1">
      <c r="A28" s="28" t="inlineStr">
        <is>
          <t>Verziószám</t>
        </is>
      </c>
      <c r="B28" s="25" t="inlineStr">
        <is>
          <t>v1.0 – 2026.06.16. – Belső használatra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2026-06-16T17:13:52Z</dcterms:created>
  <dcterms:modified xmlns:dcterms="http://purl.org/dc/terms/" xmlns:xsi="http://www.w3.org/2001/XMLSchema-instance" xsi:type="dcterms:W3CDTF">2026-06-16T17:13:52Z</dcterms:modified>
</cp:coreProperties>
</file>