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yilvántartás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Adatlista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 &quot;Ft&quot;"/>
    <numFmt numFmtId="165" formatCode="0 &quot;db&quot;"/>
  </numFmts>
  <fonts count="6">
    <font>
      <name val="Calibri"/>
      <family val="2"/>
      <color theme="1"/>
      <sz val="11"/>
      <scheme val="minor"/>
    </font>
    <font>
      <b val="1"/>
      <color rgb="000F766E"/>
      <sz val="14"/>
    </font>
    <font>
      <b val="1"/>
      <color rgb="00FFFFFF"/>
      <sz val="11"/>
    </font>
    <font>
      <sz val="10"/>
    </font>
    <font>
      <b val="1"/>
      <sz val="10"/>
    </font>
    <font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ECFDF5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9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9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right" vertical="center"/>
    </xf>
    <xf numFmtId="164" fontId="4" fillId="6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/>
    </xf>
    <xf numFmtId="164" fontId="4" fillId="7" borderId="1" applyAlignment="1" pivotButton="0" quotePrefix="0" xfId="0">
      <alignment horizontal="right" vertical="center"/>
    </xf>
    <xf numFmtId="10" fontId="4" fillId="4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/>
    </xf>
    <xf numFmtId="0" fontId="5" fillId="6" borderId="1" pivotButton="0" quotePrefix="0" xfId="0"/>
    <xf numFmtId="0" fontId="0" fillId="4" borderId="1" pivotButton="0" quotePrefix="0" xfId="0"/>
    <xf numFmtId="164" fontId="0" fillId="4" borderId="1" pivotButton="0" quotePrefix="0" xfId="0"/>
    <xf numFmtId="164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bevétel és költség (2026)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'Összesítő'!B20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'Összesítő'!$A$21:$A$32</f>
            </numRef>
          </cat>
          <val>
            <numRef>
              <f>'Összesítő'!$B$21:$B$32</f>
            </numRef>
          </val>
        </ser>
        <ser>
          <idx val="1"/>
          <order val="1"/>
          <tx>
            <strRef>
              <f>'Összesítő'!C20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'Összesítő'!$A$21:$A$32</f>
            </numRef>
          </cat>
          <val>
            <numRef>
              <f>'Összesítő'!$C$21:$C$32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KATA megoszlás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'Összesítő'!F22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'Összesítő'!$E$23:$E$25</f>
            </numRef>
          </cat>
          <val>
            <numRef>
              <f>'Összesítő'!$F$23:$F$25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20" customWidth="1" min="3" max="3"/>
    <col width="16" customWidth="1" min="4" max="4"/>
    <col width="16" customWidth="1" min="5" max="5"/>
    <col width="16" customWidth="1" min="6" max="6"/>
    <col width="12" customWidth="1" min="7" max="7"/>
    <col width="28" customWidth="1" min="8" max="8"/>
    <col width="18" customWidth="1" min="9" max="9"/>
    <col width="11" customWidth="1" min="10" max="10"/>
    <col width="18" customWidth="1" min="11" max="11"/>
    <col width="18" customWidth="1" min="12" max="12"/>
    <col width="15" customWidth="1" min="13" max="13"/>
    <col width="20" customWidth="1" min="14" max="14"/>
    <col width="16" customWidth="1" min="15" max="15"/>
    <col width="13" customWidth="1" min="16" max="16"/>
    <col width="22" customWidth="1" min="17" max="17"/>
  </cols>
  <sheetData>
    <row r="1" ht="28" customHeight="1">
      <c r="A1" s="1" t="inlineStr">
        <is>
          <t>KATA Nyilvántartás 2026 – Egyéni vállalkozói bevétel- és költségkövetés</t>
        </is>
      </c>
    </row>
    <row r="2" ht="22" customHeight="1">
      <c r="A2" s="2" t="inlineStr">
        <is>
          <t>Ssz.</t>
        </is>
      </c>
      <c r="B2" s="2" t="inlineStr">
        <is>
          <t>Dátum</t>
        </is>
      </c>
      <c r="C2" s="2" t="inlineStr">
        <is>
          <t>Partner neve</t>
        </is>
      </c>
      <c r="D2" s="2" t="inlineStr">
        <is>
          <t>Partner típusa</t>
        </is>
      </c>
      <c r="E2" s="2" t="inlineStr">
        <is>
          <t>Adószám</t>
        </is>
      </c>
      <c r="F2" s="2" t="inlineStr">
        <is>
          <t>Település</t>
        </is>
      </c>
      <c r="G2" s="2" t="inlineStr">
        <is>
          <t>Tétel típusa</t>
        </is>
      </c>
      <c r="H2" s="2" t="inlineStr">
        <is>
          <t>Megnevezés</t>
        </is>
      </c>
      <c r="I2" s="2" t="inlineStr">
        <is>
          <t>Nettó összeg (Ft)</t>
        </is>
      </c>
      <c r="J2" s="2" t="inlineStr">
        <is>
          <t>ÁFA kulcs</t>
        </is>
      </c>
      <c r="K2" s="2" t="inlineStr">
        <is>
          <t>ÁFA összege (Ft)</t>
        </is>
      </c>
      <c r="L2" s="2" t="inlineStr">
        <is>
          <t>Bruttó összeg (Ft)</t>
        </is>
      </c>
      <c r="M2" s="2" t="inlineStr">
        <is>
          <t>KATA szempont</t>
        </is>
      </c>
      <c r="N2" s="2" t="inlineStr">
        <is>
          <t>Bevétel / Költség (Ft)</t>
        </is>
      </c>
      <c r="O2" s="2" t="inlineStr">
        <is>
          <t>Számlaszám</t>
        </is>
      </c>
      <c r="P2" s="2" t="inlineStr">
        <is>
          <t>Fizetési mód</t>
        </is>
      </c>
      <c r="Q2" s="2" t="inlineStr">
        <is>
          <t>Megjegyzés</t>
        </is>
      </c>
    </row>
    <row r="3">
      <c r="A3" s="3" t="n">
        <v>1</v>
      </c>
      <c r="B3" s="3" t="inlineStr">
        <is>
          <t>2026.01.15.</t>
        </is>
      </c>
      <c r="C3" s="4" t="inlineStr">
        <is>
          <t>Nagy Péter</t>
        </is>
      </c>
      <c r="D3" s="3" t="inlineStr">
        <is>
          <t>Kft.</t>
        </is>
      </c>
      <c r="E3" s="3" t="inlineStr">
        <is>
          <t>12345678-2-41</t>
        </is>
      </c>
      <c r="F3" s="3" t="inlineStr">
        <is>
          <t>Budapest</t>
        </is>
      </c>
      <c r="G3" s="3" t="inlineStr">
        <is>
          <t>bevétel</t>
        </is>
      </c>
      <c r="H3" s="4" t="inlineStr">
        <is>
          <t>Weboldal karbantartás</t>
        </is>
      </c>
      <c r="I3" s="5" t="n">
        <v>120000</v>
      </c>
      <c r="J3" s="6" t="n">
        <v>0.27</v>
      </c>
      <c r="K3" s="5">
        <f>IF(I3="","",I3*J3)</f>
        <v/>
      </c>
      <c r="L3" s="5">
        <f>IF(I3="","",I3+K3)</f>
        <v/>
      </c>
      <c r="M3" s="3" t="inlineStr">
        <is>
          <t>KATA-bevétel</t>
        </is>
      </c>
      <c r="N3" s="5">
        <f>IF(G3="bevétel",I3,IF(G3="költség",-I3,0))</f>
        <v/>
      </c>
      <c r="O3" s="3" t="inlineStr">
        <is>
          <t>KATA-2026-001</t>
        </is>
      </c>
      <c r="P3" s="3" t="inlineStr">
        <is>
          <t>utalás</t>
        </is>
      </c>
      <c r="Q3" s="4" t="inlineStr">
        <is>
          <t>Rendszeres megbízás</t>
        </is>
      </c>
    </row>
    <row r="4">
      <c r="A4" s="7" t="n">
        <v>2</v>
      </c>
      <c r="B4" s="7" t="inlineStr">
        <is>
          <t>2026.01.22.</t>
        </is>
      </c>
      <c r="C4" s="8" t="inlineStr">
        <is>
          <t>Kovács Anna</t>
        </is>
      </c>
      <c r="D4" s="7" t="inlineStr">
        <is>
          <t>Bt.</t>
        </is>
      </c>
      <c r="E4" s="7" t="inlineStr">
        <is>
          <t>87654321-2-02</t>
        </is>
      </c>
      <c r="F4" s="7" t="inlineStr">
        <is>
          <t>Debrecen</t>
        </is>
      </c>
      <c r="G4" s="7" t="inlineStr">
        <is>
          <t>költség</t>
        </is>
      </c>
      <c r="H4" s="8" t="inlineStr">
        <is>
          <t>Szoftverelőfizetés</t>
        </is>
      </c>
      <c r="I4" s="9" t="n">
        <v>18000</v>
      </c>
      <c r="J4" s="10" t="n">
        <v>0.27</v>
      </c>
      <c r="K4" s="9">
        <f>IF(I4="","",I4*J4)</f>
        <v/>
      </c>
      <c r="L4" s="9">
        <f>IF(I4="","",I4+K4)</f>
        <v/>
      </c>
      <c r="M4" s="7" t="inlineStr">
        <is>
          <t>Költség</t>
        </is>
      </c>
      <c r="N4" s="9">
        <f>IF(G4="bevétel",I4,IF(G4="költség",-I4,0))</f>
        <v/>
      </c>
      <c r="O4" s="7" t="inlineStr">
        <is>
          <t>KÖLT-2026-001</t>
        </is>
      </c>
      <c r="P4" s="7" t="inlineStr">
        <is>
          <t>bankkártya</t>
        </is>
      </c>
      <c r="Q4" s="8" t="inlineStr">
        <is>
          <t>Adobe CC</t>
        </is>
      </c>
    </row>
    <row r="5">
      <c r="A5" s="3" t="n">
        <v>3</v>
      </c>
      <c r="B5" s="3" t="inlineStr">
        <is>
          <t>2026.02.03.</t>
        </is>
      </c>
      <c r="C5" s="4" t="inlineStr">
        <is>
          <t>Szabó Gábor</t>
        </is>
      </c>
      <c r="D5" s="3" t="inlineStr">
        <is>
          <t>egyéni vállalkozó</t>
        </is>
      </c>
      <c r="E5" s="3" t="inlineStr">
        <is>
          <t>11223344-1-06</t>
        </is>
      </c>
      <c r="F5" s="3" t="inlineStr">
        <is>
          <t>Szeged</t>
        </is>
      </c>
      <c r="G5" s="3" t="inlineStr">
        <is>
          <t>bevétel</t>
        </is>
      </c>
      <c r="H5" s="4" t="inlineStr">
        <is>
          <t>Tanácsadás</t>
        </is>
      </c>
      <c r="I5" s="5" t="n">
        <v>95000</v>
      </c>
      <c r="J5" s="6" t="n">
        <v>0</v>
      </c>
      <c r="K5" s="5">
        <f>IF(I5="","",I5*J5)</f>
        <v/>
      </c>
      <c r="L5" s="5">
        <f>IF(I5="","",I5+K5)</f>
        <v/>
      </c>
      <c r="M5" s="3" t="inlineStr">
        <is>
          <t>KATA-bevétel</t>
        </is>
      </c>
      <c r="N5" s="5">
        <f>IF(G5="bevétel",I5,IF(G5="költség",-I5,0))</f>
        <v/>
      </c>
      <c r="O5" s="3" t="inlineStr">
        <is>
          <t>KATA-2026-002</t>
        </is>
      </c>
      <c r="P5" s="3" t="inlineStr">
        <is>
          <t>utalás</t>
        </is>
      </c>
      <c r="Q5" s="4" t="inlineStr"/>
    </row>
    <row r="6">
      <c r="A6" s="7" t="n">
        <v>4</v>
      </c>
      <c r="B6" s="7" t="inlineStr">
        <is>
          <t>2026.02.18.</t>
        </is>
      </c>
      <c r="C6" s="8" t="inlineStr">
        <is>
          <t>Tóth Erzsébet</t>
        </is>
      </c>
      <c r="D6" s="7" t="inlineStr">
        <is>
          <t>Kft.</t>
        </is>
      </c>
      <c r="E6" s="7" t="inlineStr">
        <is>
          <t>99887766-2-41</t>
        </is>
      </c>
      <c r="F6" s="7" t="inlineStr">
        <is>
          <t>Pécs</t>
        </is>
      </c>
      <c r="G6" s="7" t="inlineStr">
        <is>
          <t>bevétel</t>
        </is>
      </c>
      <c r="H6" s="8" t="inlineStr">
        <is>
          <t>Grafikai munka</t>
        </is>
      </c>
      <c r="I6" s="9" t="n">
        <v>150000</v>
      </c>
      <c r="J6" s="10" t="n">
        <v>0.27</v>
      </c>
      <c r="K6" s="9">
        <f>IF(I6="","",I6*J6)</f>
        <v/>
      </c>
      <c r="L6" s="9">
        <f>IF(I6="","",I6+K6)</f>
        <v/>
      </c>
      <c r="M6" s="7" t="inlineStr">
        <is>
          <t>KATA-bevétel</t>
        </is>
      </c>
      <c r="N6" s="9">
        <f>IF(G6="bevétel",I6,IF(G6="költség",-I6,0))</f>
        <v/>
      </c>
      <c r="O6" s="7" t="inlineStr">
        <is>
          <t>KATA-2026-003</t>
        </is>
      </c>
      <c r="P6" s="7" t="inlineStr">
        <is>
          <t>utalás</t>
        </is>
      </c>
      <c r="Q6" s="8" t="inlineStr">
        <is>
          <t>Logótervezés</t>
        </is>
      </c>
    </row>
    <row r="7">
      <c r="A7" s="3" t="n">
        <v>5</v>
      </c>
      <c r="B7" s="3" t="inlineStr">
        <is>
          <t>2026.03.05.</t>
        </is>
      </c>
      <c r="C7" s="4" t="inlineStr">
        <is>
          <t>Horváth Zoltán</t>
        </is>
      </c>
      <c r="D7" s="3" t="inlineStr">
        <is>
          <t>Bt.</t>
        </is>
      </c>
      <c r="E7" s="3" t="inlineStr">
        <is>
          <t>55443322-2-08</t>
        </is>
      </c>
      <c r="F7" s="3" t="inlineStr">
        <is>
          <t>Győr</t>
        </is>
      </c>
      <c r="G7" s="3" t="inlineStr">
        <is>
          <t>költség</t>
        </is>
      </c>
      <c r="H7" s="4" t="inlineStr">
        <is>
          <t>Benzin / utazás</t>
        </is>
      </c>
      <c r="I7" s="5" t="n">
        <v>14500</v>
      </c>
      <c r="J7" s="6" t="n">
        <v>0.27</v>
      </c>
      <c r="K7" s="5">
        <f>IF(I7="","",I7*J7)</f>
        <v/>
      </c>
      <c r="L7" s="5">
        <f>IF(I7="","",I7+K7)</f>
        <v/>
      </c>
      <c r="M7" s="3" t="inlineStr">
        <is>
          <t>Költség</t>
        </is>
      </c>
      <c r="N7" s="5">
        <f>IF(G7="bevétel",I7,IF(G7="költség",-I7,0))</f>
        <v/>
      </c>
      <c r="O7" s="3" t="inlineStr">
        <is>
          <t>KÖLT-2026-002</t>
        </is>
      </c>
      <c r="P7" s="3" t="inlineStr">
        <is>
          <t>készpénz</t>
        </is>
      </c>
      <c r="Q7" s="4" t="inlineStr">
        <is>
          <t>Ügyféltalálkozó</t>
        </is>
      </c>
    </row>
    <row r="8">
      <c r="A8" s="7" t="n">
        <v>6</v>
      </c>
      <c r="B8" s="7" t="inlineStr">
        <is>
          <t>2026.03.12.</t>
        </is>
      </c>
      <c r="C8" s="8" t="inlineStr">
        <is>
          <t>Kiss Mária</t>
        </is>
      </c>
      <c r="D8" s="7" t="inlineStr">
        <is>
          <t>egyéni vállalkozó</t>
        </is>
      </c>
      <c r="E8" s="7" t="inlineStr">
        <is>
          <t>33221100-1-05</t>
        </is>
      </c>
      <c r="F8" s="7" t="inlineStr">
        <is>
          <t>Miskolc</t>
        </is>
      </c>
      <c r="G8" s="7" t="inlineStr">
        <is>
          <t>bevétel</t>
        </is>
      </c>
      <c r="H8" s="8" t="inlineStr">
        <is>
          <t>Oktatás</t>
        </is>
      </c>
      <c r="I8" s="9" t="n">
        <v>80000</v>
      </c>
      <c r="J8" s="10" t="n">
        <v>0</v>
      </c>
      <c r="K8" s="9">
        <f>IF(I8="","",I8*J8)</f>
        <v/>
      </c>
      <c r="L8" s="9">
        <f>IF(I8="","",I8+K8)</f>
        <v/>
      </c>
      <c r="M8" s="7" t="inlineStr">
        <is>
          <t>KATA-bevétel</t>
        </is>
      </c>
      <c r="N8" s="9">
        <f>IF(G8="bevétel",I8,IF(G8="költség",-I8,0))</f>
        <v/>
      </c>
      <c r="O8" s="7" t="inlineStr">
        <is>
          <t>KATA-2026-004</t>
        </is>
      </c>
      <c r="P8" s="7" t="inlineStr">
        <is>
          <t>utalás</t>
        </is>
      </c>
      <c r="Q8" s="8" t="inlineStr"/>
    </row>
    <row r="9">
      <c r="A9" s="3" t="n">
        <v>7</v>
      </c>
      <c r="B9" s="3" t="inlineStr">
        <is>
          <t>2026.04.08.</t>
        </is>
      </c>
      <c r="C9" s="4" t="inlineStr">
        <is>
          <t>Varga István</t>
        </is>
      </c>
      <c r="D9" s="3" t="inlineStr">
        <is>
          <t>Kft.</t>
        </is>
      </c>
      <c r="E9" s="3" t="inlineStr">
        <is>
          <t>44556677-2-41</t>
        </is>
      </c>
      <c r="F9" s="3" t="inlineStr">
        <is>
          <t>Székesfehérvár</t>
        </is>
      </c>
      <c r="G9" s="3" t="inlineStr">
        <is>
          <t>bevétel</t>
        </is>
      </c>
      <c r="H9" s="4" t="inlineStr">
        <is>
          <t>Ügyfélprojekt</t>
        </is>
      </c>
      <c r="I9" s="5" t="n">
        <v>210000</v>
      </c>
      <c r="J9" s="6" t="n">
        <v>0.27</v>
      </c>
      <c r="K9" s="5">
        <f>IF(I9="","",I9*J9)</f>
        <v/>
      </c>
      <c r="L9" s="5">
        <f>IF(I9="","",I9+K9)</f>
        <v/>
      </c>
      <c r="M9" s="3" t="inlineStr">
        <is>
          <t>KATA-bevétel</t>
        </is>
      </c>
      <c r="N9" s="5">
        <f>IF(G9="bevétel",I9,IF(G9="költség",-I9,0))</f>
        <v/>
      </c>
      <c r="O9" s="3" t="inlineStr">
        <is>
          <t>KATA-2026-005</t>
        </is>
      </c>
      <c r="P9" s="3" t="inlineStr">
        <is>
          <t>utalás</t>
        </is>
      </c>
      <c r="Q9" s="4" t="inlineStr">
        <is>
          <t>Nagy projekt</t>
        </is>
      </c>
    </row>
    <row r="10">
      <c r="A10" s="7" t="n">
        <v>8</v>
      </c>
      <c r="B10" s="7" t="inlineStr">
        <is>
          <t>2026.04.20.</t>
        </is>
      </c>
      <c r="C10" s="8" t="inlineStr">
        <is>
          <t>Németh Judit</t>
        </is>
      </c>
      <c r="D10" s="7" t="inlineStr">
        <is>
          <t>Bt.</t>
        </is>
      </c>
      <c r="E10" s="7" t="inlineStr">
        <is>
          <t>66778899-2-42</t>
        </is>
      </c>
      <c r="F10" s="7" t="inlineStr">
        <is>
          <t>Nyíregyháza</t>
        </is>
      </c>
      <c r="G10" s="7" t="inlineStr">
        <is>
          <t>költség</t>
        </is>
      </c>
      <c r="H10" s="8" t="inlineStr">
        <is>
          <t>Könyvelői díj</t>
        </is>
      </c>
      <c r="I10" s="9" t="n">
        <v>25000</v>
      </c>
      <c r="J10" s="10" t="n">
        <v>0.27</v>
      </c>
      <c r="K10" s="9">
        <f>IF(I10="","",I10*J10)</f>
        <v/>
      </c>
      <c r="L10" s="9">
        <f>IF(I10="","",I10+K10)</f>
        <v/>
      </c>
      <c r="M10" s="7" t="inlineStr">
        <is>
          <t>Költség</t>
        </is>
      </c>
      <c r="N10" s="9">
        <f>IF(G10="bevétel",I10,IF(G10="költség",-I10,0))</f>
        <v/>
      </c>
      <c r="O10" s="7" t="inlineStr">
        <is>
          <t>KÖLT-2026-003</t>
        </is>
      </c>
      <c r="P10" s="7" t="inlineStr">
        <is>
          <t>utalás</t>
        </is>
      </c>
      <c r="Q10" s="8" t="inlineStr">
        <is>
          <t>Havi könyvelés</t>
        </is>
      </c>
    </row>
    <row r="11">
      <c r="A11" s="3" t="n">
        <v>9</v>
      </c>
      <c r="B11" s="3" t="inlineStr">
        <is>
          <t>2026.05.07.</t>
        </is>
      </c>
      <c r="C11" s="4" t="inlineStr">
        <is>
          <t>Farkas Tamás</t>
        </is>
      </c>
      <c r="D11" s="3" t="inlineStr">
        <is>
          <t>egyéni vállalkozó</t>
        </is>
      </c>
      <c r="E11" s="3" t="inlineStr">
        <is>
          <t>22334455-1-03</t>
        </is>
      </c>
      <c r="F11" s="3" t="inlineStr">
        <is>
          <t>Kecskemét</t>
        </is>
      </c>
      <c r="G11" s="3" t="inlineStr">
        <is>
          <t>bevétel</t>
        </is>
      </c>
      <c r="H11" s="4" t="inlineStr">
        <is>
          <t>Online konzultáció</t>
        </is>
      </c>
      <c r="I11" s="5" t="n">
        <v>65000</v>
      </c>
      <c r="J11" s="6" t="n">
        <v>0</v>
      </c>
      <c r="K11" s="5">
        <f>IF(I11="","",I11*J11)</f>
        <v/>
      </c>
      <c r="L11" s="5">
        <f>IF(I11="","",I11+K11)</f>
        <v/>
      </c>
      <c r="M11" s="3" t="inlineStr">
        <is>
          <t>KATA-bevétel</t>
        </is>
      </c>
      <c r="N11" s="5">
        <f>IF(G11="bevétel",I11,IF(G11="költség",-I11,0))</f>
        <v/>
      </c>
      <c r="O11" s="3" t="inlineStr">
        <is>
          <t>KATA-2026-006</t>
        </is>
      </c>
      <c r="P11" s="3" t="inlineStr">
        <is>
          <t>bankkártya</t>
        </is>
      </c>
      <c r="Q11" s="4" t="inlineStr"/>
    </row>
    <row r="12" ht="18" customHeight="1">
      <c r="A12" s="7" t="n">
        <v>10</v>
      </c>
      <c r="B12" s="7" t="inlineStr">
        <is>
          <t>2026.05.19.</t>
        </is>
      </c>
      <c r="C12" s="8" t="inlineStr">
        <is>
          <t>Balogh Éva</t>
        </is>
      </c>
      <c r="D12" s="7" t="inlineStr">
        <is>
          <t>Kft.</t>
        </is>
      </c>
      <c r="E12" s="7" t="inlineStr">
        <is>
          <t>77889900-2-41</t>
        </is>
      </c>
      <c r="F12" s="7" t="inlineStr">
        <is>
          <t>Szombathely</t>
        </is>
      </c>
      <c r="G12" s="7" t="inlineStr">
        <is>
          <t>bevétel</t>
        </is>
      </c>
      <c r="H12" s="8" t="inlineStr">
        <is>
          <t>Karbantartási szolgáltatás</t>
        </is>
      </c>
      <c r="I12" s="9" t="n">
        <v>140000</v>
      </c>
      <c r="J12" s="10" t="n">
        <v>0.27</v>
      </c>
      <c r="K12" s="9">
        <f>IF(I12="","",I12*J12)</f>
        <v/>
      </c>
      <c r="L12" s="9">
        <f>IF(I12="","",I12+K12)</f>
        <v/>
      </c>
      <c r="M12" s="7" t="inlineStr">
        <is>
          <t>KATA-bevétel</t>
        </is>
      </c>
      <c r="N12" s="9">
        <f>IF(G12="bevétel",I12,IF(G12="költség",-I12,0))</f>
        <v/>
      </c>
      <c r="O12" s="7" t="inlineStr">
        <is>
          <t>KATA-2026-007</t>
        </is>
      </c>
      <c r="P12" s="7" t="inlineStr">
        <is>
          <t>utalás</t>
        </is>
      </c>
      <c r="Q12" s="8" t="inlineStr">
        <is>
          <t>Szerződéses ügyfél</t>
        </is>
      </c>
    </row>
    <row r="13"/>
    <row r="14">
      <c r="H14" s="11" t="inlineStr">
        <is>
          <t>ÖSSZESEN:</t>
        </is>
      </c>
      <c r="I14" s="12">
        <f>SUM(I3:I12)</f>
        <v/>
      </c>
      <c r="K14" s="12">
        <f>SUM(K3:K12)</f>
        <v/>
      </c>
      <c r="L14" s="12">
        <f>SUM(L3:L12)</f>
        <v/>
      </c>
      <c r="N14" s="12">
        <f>SUM(N3:N12)</f>
        <v/>
      </c>
    </row>
  </sheetData>
  <mergeCells count="1">
    <mergeCell ref="A1:Q1"/>
  </mergeCells>
  <dataValidations count="5">
    <dataValidation sqref="D3:D200" showErrorMessage="1" showInputMessage="1" allowBlank="1" type="list">
      <formula1>"Kft.,Bt.,egyéni vállalkozó"</formula1>
    </dataValidation>
    <dataValidation sqref="G3:G200" showErrorMessage="1" showInputMessage="1" allowBlank="1" type="list">
      <formula1>"bevétel,költség"</formula1>
    </dataValidation>
    <dataValidation sqref="M3:M200" showErrorMessage="1" showInputMessage="1" allowBlank="1" type="list">
      <formula1>"KATA-bevétel,Nem KATA,Költség"</formula1>
    </dataValidation>
    <dataValidation sqref="P3:P200" showErrorMessage="1" showInputMessage="1" allowBlank="1" type="list">
      <formula1>"utalás,készpénz,bankkártya"</formula1>
    </dataValidation>
    <dataValidation sqref="J3:J200" showErrorMessage="1" showInputMessage="1" allowBlank="1" type="list">
      <formula1>"0,0.05,0.18,0.27"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KATA Nyilvántartás – Összesítő és Dashboard 2026</t>
        </is>
      </c>
    </row>
    <row r="2">
      <c r="A2" s="2" t="inlineStr">
        <is>
          <t>Mutató</t>
        </is>
      </c>
      <c r="B2" s="2" t="inlineStr">
        <is>
          <t>Érték</t>
        </is>
      </c>
    </row>
    <row r="3">
      <c r="A3" s="13" t="inlineStr">
        <is>
          <t>Összes bevétel (Ft)</t>
        </is>
      </c>
      <c r="B3" s="5">
        <f>SUMIF(Nyilvántartás!G:G,"bevétel",Nyilvántartás!I:I)</f>
        <v/>
      </c>
    </row>
    <row r="4">
      <c r="A4" s="14" t="inlineStr">
        <is>
          <t>Összes költség (Ft)</t>
        </is>
      </c>
      <c r="B4" s="9">
        <f>SUMIF(Nyilvántartás!G:G,"költség",Nyilvántartás!I:I)</f>
        <v/>
      </c>
    </row>
    <row r="5">
      <c r="A5" s="13" t="inlineStr">
        <is>
          <t>Nettó eredmény (Ft)</t>
        </is>
      </c>
      <c r="B5" s="5">
        <f>B3-B4</f>
        <v/>
      </c>
    </row>
    <row r="6">
      <c r="A6" s="14" t="inlineStr">
        <is>
          <t>KATA-bevétel összesen (Ft)</t>
        </is>
      </c>
      <c r="B6" s="9">
        <f>SUMIF(Nyilvántartás!M:M,"KATA-bevétel",Nyilvántartás!I:I)</f>
        <v/>
      </c>
    </row>
    <row r="7">
      <c r="A7" s="13" t="inlineStr">
        <is>
          <t>Nem KATA bevétel (Ft)</t>
        </is>
      </c>
      <c r="B7" s="5">
        <f>SUMIF(Nyilvántartás!M:M,"Nem KATA",Nyilvántartás!I:I)</f>
        <v/>
      </c>
    </row>
    <row r="8">
      <c r="A8" s="14" t="inlineStr">
        <is>
          <t>ÁFA összesen (Ft)</t>
        </is>
      </c>
      <c r="B8" s="9">
        <f>SUM(Nyilvántartás!K:K)</f>
        <v/>
      </c>
    </row>
    <row r="9">
      <c r="A9" s="13" t="inlineStr">
        <is>
          <t>Átlagos számlaérték (Ft)</t>
        </is>
      </c>
      <c r="B9" s="5">
        <f>IFERROR(AVERAGE(Nyilvántartás!I:I),0)</f>
        <v/>
      </c>
    </row>
    <row r="10">
      <c r="A10" s="14" t="inlineStr">
        <is>
          <t>Tranzakciók száma (db)</t>
        </is>
      </c>
      <c r="B10" s="15">
        <f>COUNTA(Nyilvántartás!A3:A200)-COUNTIF(Nyilvántartás!A3:A200,"")</f>
        <v/>
      </c>
    </row>
    <row r="11">
      <c r="A11" s="13" t="inlineStr">
        <is>
          <t>Bevételi tranzakciók (db)</t>
        </is>
      </c>
      <c r="B11" s="16">
        <f>COUNTIF(Nyilvántartás!G:G,"bevétel")</f>
        <v/>
      </c>
    </row>
    <row r="12">
      <c r="A12" s="14" t="inlineStr">
        <is>
          <t>Költség tranzakciók (db)</t>
        </is>
      </c>
      <c r="B12" s="15">
        <f>COUNTIF(Nyilvántartás!G:G,"költség")</f>
        <v/>
      </c>
    </row>
    <row r="13"/>
    <row r="14">
      <c r="A14" s="17" t="inlineStr">
        <is>
          <t>KATA éves limit (Ft)</t>
        </is>
      </c>
      <c r="B14" s="18" t="n">
        <v>18000000</v>
      </c>
    </row>
    <row r="15">
      <c r="A15" s="13" t="inlineStr">
        <is>
          <t>Felhasznált limit (%)</t>
        </is>
      </c>
      <c r="B15" s="19">
        <f>IFERROR(B6/B14,0)</f>
        <v/>
      </c>
    </row>
    <row r="16">
      <c r="A16" s="14" t="inlineStr">
        <is>
          <t>Maradék limit (Ft)</t>
        </is>
      </c>
      <c r="B16" s="20">
        <f>MAX(0,B14-B6)</f>
        <v/>
      </c>
    </row>
    <row r="17"/>
    <row r="18"/>
    <row r="19">
      <c r="A19" s="2" t="inlineStr">
        <is>
          <t>Havi összesítés</t>
        </is>
      </c>
    </row>
    <row r="20">
      <c r="A20" s="21" t="inlineStr">
        <is>
          <t>Hónap</t>
        </is>
      </c>
      <c r="B20" s="21" t="inlineStr">
        <is>
          <t>Bevétel (Ft)</t>
        </is>
      </c>
      <c r="C20" s="21" t="inlineStr">
        <is>
          <t>Költség (Ft)</t>
        </is>
      </c>
      <c r="D20" s="21" t="inlineStr">
        <is>
          <t>Nettó (Ft)</t>
        </is>
      </c>
    </row>
    <row r="21">
      <c r="A21" s="3" t="inlineStr">
        <is>
          <t>Január</t>
        </is>
      </c>
      <c r="B21" s="5" t="n">
        <v>120000</v>
      </c>
      <c r="C21" s="5" t="n">
        <v>18000</v>
      </c>
      <c r="D21" s="5">
        <f>B21-C21</f>
        <v/>
      </c>
    </row>
    <row r="22">
      <c r="A22" s="7" t="inlineStr">
        <is>
          <t>Február</t>
        </is>
      </c>
      <c r="B22" s="9" t="n">
        <v>245000</v>
      </c>
      <c r="C22" s="9" t="n">
        <v>0</v>
      </c>
      <c r="D22" s="9">
        <f>B22-C22</f>
        <v/>
      </c>
      <c r="E22" s="22" t="inlineStr">
        <is>
          <t>Kategória</t>
        </is>
      </c>
      <c r="F22" s="22" t="inlineStr">
        <is>
          <t>Összeg</t>
        </is>
      </c>
    </row>
    <row r="23">
      <c r="A23" s="3" t="inlineStr">
        <is>
          <t>Március</t>
        </is>
      </c>
      <c r="B23" s="5" t="n">
        <v>80000</v>
      </c>
      <c r="C23" s="5" t="n">
        <v>14500</v>
      </c>
      <c r="D23" s="5">
        <f>B23-C23</f>
        <v/>
      </c>
      <c r="E23" s="23" t="inlineStr">
        <is>
          <t>KATA-bevétel</t>
        </is>
      </c>
      <c r="F23" s="24">
        <f>SUMIF(Nyilvántartás!M:M,"KATA-bevétel",Nyilvántartás!I:I)</f>
        <v/>
      </c>
    </row>
    <row r="24">
      <c r="A24" s="7" t="inlineStr">
        <is>
          <t>Április</t>
        </is>
      </c>
      <c r="B24" s="9" t="n">
        <v>415000</v>
      </c>
      <c r="C24" s="9" t="n">
        <v>25000</v>
      </c>
      <c r="D24" s="9">
        <f>B24-C24</f>
        <v/>
      </c>
      <c r="E24" s="23" t="inlineStr">
        <is>
          <t>Nem KATA</t>
        </is>
      </c>
      <c r="F24" s="24">
        <f>SUMIF(Nyilvántartás!M:M,"Nem KATA",Nyilvántartás!I:I)</f>
        <v/>
      </c>
    </row>
    <row r="25">
      <c r="A25" s="3" t="inlineStr">
        <is>
          <t>Május</t>
        </is>
      </c>
      <c r="B25" s="5" t="n">
        <v>0</v>
      </c>
      <c r="C25" s="5" t="n">
        <v>0</v>
      </c>
      <c r="D25" s="5">
        <f>B25-C25</f>
        <v/>
      </c>
      <c r="E25" s="23" t="inlineStr">
        <is>
          <t>Költség</t>
        </is>
      </c>
      <c r="F25" s="24">
        <f>SUMIF(Nyilvántartás!M:M,"Költség",Nyilvántartás!I:I)</f>
        <v/>
      </c>
    </row>
    <row r="26">
      <c r="A26" s="7" t="inlineStr">
        <is>
          <t>Június</t>
        </is>
      </c>
      <c r="B26" s="9" t="n">
        <v>0</v>
      </c>
      <c r="C26" s="9" t="n">
        <v>0</v>
      </c>
      <c r="D26" s="9">
        <f>B26-C26</f>
        <v/>
      </c>
    </row>
    <row r="27">
      <c r="A27" s="3" t="inlineStr">
        <is>
          <t>Július</t>
        </is>
      </c>
      <c r="B27" s="5" t="n">
        <v>0</v>
      </c>
      <c r="C27" s="5" t="n">
        <v>0</v>
      </c>
      <c r="D27" s="5">
        <f>B27-C27</f>
        <v/>
      </c>
    </row>
    <row r="28">
      <c r="A28" s="7" t="inlineStr">
        <is>
          <t>Augusztus</t>
        </is>
      </c>
      <c r="B28" s="9" t="n">
        <v>0</v>
      </c>
      <c r="C28" s="9" t="n">
        <v>0</v>
      </c>
      <c r="D28" s="9">
        <f>B28-C28</f>
        <v/>
      </c>
    </row>
    <row r="29">
      <c r="A29" s="3" t="inlineStr">
        <is>
          <t>Szeptember</t>
        </is>
      </c>
      <c r="B29" s="5" t="n">
        <v>0</v>
      </c>
      <c r="C29" s="5" t="n">
        <v>0</v>
      </c>
      <c r="D29" s="5">
        <f>B29-C29</f>
        <v/>
      </c>
    </row>
    <row r="30">
      <c r="A30" s="7" t="inlineStr">
        <is>
          <t>Október</t>
        </is>
      </c>
      <c r="B30" s="9" t="n">
        <v>0</v>
      </c>
      <c r="C30" s="9" t="n">
        <v>0</v>
      </c>
      <c r="D30" s="9">
        <f>B30-C30</f>
        <v/>
      </c>
    </row>
    <row r="31">
      <c r="A31" s="3" t="inlineStr">
        <is>
          <t>November</t>
        </is>
      </c>
      <c r="B31" s="5" t="n">
        <v>0</v>
      </c>
      <c r="C31" s="5" t="n">
        <v>0</v>
      </c>
      <c r="D31" s="5">
        <f>B31-C31</f>
        <v/>
      </c>
    </row>
    <row r="32">
      <c r="A32" s="7" t="inlineStr">
        <is>
          <t>December</t>
        </is>
      </c>
      <c r="B32" s="9" t="n">
        <v>0</v>
      </c>
      <c r="C32" s="9" t="n">
        <v>0</v>
      </c>
      <c r="D32" s="9">
        <f>B32-C32</f>
        <v/>
      </c>
    </row>
    <row r="33">
      <c r="A33" s="21" t="inlineStr">
        <is>
          <t>ÖSSZESEN:</t>
        </is>
      </c>
      <c r="B33" s="25">
        <f>SUM(B21:B32)</f>
        <v/>
      </c>
      <c r="C33" s="25">
        <f>SUM(C21:C32)</f>
        <v/>
      </c>
      <c r="D33" s="25">
        <f>SUM(D21:D32)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24" customWidth="1" min="4" max="4"/>
  </cols>
  <sheetData>
    <row r="1" ht="26" customHeight="1">
      <c r="A1" s="1" t="inlineStr">
        <is>
          <t>Adatlista – Legördülő listák és referenciák</t>
        </is>
      </c>
    </row>
    <row r="2">
      <c r="A2" s="2" t="inlineStr">
        <is>
          <t>Partner típusa</t>
        </is>
      </c>
      <c r="B2" s="2" t="inlineStr">
        <is>
          <t>Tétel típusa</t>
        </is>
      </c>
      <c r="C2" s="2" t="inlineStr">
        <is>
          <t>KATA szempont</t>
        </is>
      </c>
      <c r="D2" s="2" t="inlineStr">
        <is>
          <t>Fizetési mód</t>
        </is>
      </c>
      <c r="E2" s="2" t="inlineStr">
        <is>
          <t>ÁFA kulcs</t>
        </is>
      </c>
    </row>
    <row r="3">
      <c r="A3" s="4" t="inlineStr">
        <is>
          <t>Kft.</t>
        </is>
      </c>
      <c r="B3" s="4" t="inlineStr">
        <is>
          <t>bevétel</t>
        </is>
      </c>
      <c r="C3" s="4" t="inlineStr">
        <is>
          <t>KATA-bevétel</t>
        </is>
      </c>
      <c r="D3" s="4" t="inlineStr">
        <is>
          <t>utalás</t>
        </is>
      </c>
      <c r="E3" s="4" t="inlineStr">
        <is>
          <t>0%</t>
        </is>
      </c>
    </row>
    <row r="4">
      <c r="A4" s="8" t="inlineStr">
        <is>
          <t>Bt.</t>
        </is>
      </c>
      <c r="B4" s="8" t="inlineStr">
        <is>
          <t>költség</t>
        </is>
      </c>
      <c r="C4" s="8" t="inlineStr">
        <is>
          <t>Nem KATA</t>
        </is>
      </c>
      <c r="D4" s="8" t="inlineStr">
        <is>
          <t>készpénz</t>
        </is>
      </c>
      <c r="E4" s="8" t="inlineStr">
        <is>
          <t>5%</t>
        </is>
      </c>
    </row>
    <row r="5">
      <c r="A5" s="4" t="inlineStr">
        <is>
          <t>egyéni vállalkozó</t>
        </is>
      </c>
      <c r="C5" s="4" t="inlineStr">
        <is>
          <t>Költség</t>
        </is>
      </c>
      <c r="D5" s="4" t="inlineStr">
        <is>
          <t>bankkártya</t>
        </is>
      </c>
      <c r="E5" s="4" t="inlineStr">
        <is>
          <t>18%</t>
        </is>
      </c>
    </row>
    <row r="6">
      <c r="E6" s="8" t="inlineStr">
        <is>
          <t>27%</t>
        </is>
      </c>
    </row>
    <row r="7"/>
    <row r="8">
      <c r="A8" s="2" t="inlineStr">
        <is>
          <t>KATA Limitek 2026</t>
        </is>
      </c>
      <c r="B8" s="2" t="inlineStr">
        <is>
          <t>Összeg (Ft)</t>
        </is>
      </c>
    </row>
    <row r="9">
      <c r="A9" s="14" t="inlineStr">
        <is>
          <t>KATA éves bevételi limit</t>
        </is>
      </c>
      <c r="B9" s="9" t="n">
        <v>18000000</v>
      </c>
    </row>
    <row r="10">
      <c r="A10" s="13" t="inlineStr">
        <is>
          <t>Havi átlag (18M/12)</t>
        </is>
      </c>
      <c r="B10" s="5" t="n">
        <v>1500000</v>
      </c>
    </row>
    <row r="11">
      <c r="A11" s="14" t="inlineStr">
        <is>
          <t>Figyelési küszöb (80%)</t>
        </is>
      </c>
      <c r="B11" s="9" t="n">
        <v>14400000</v>
      </c>
    </row>
    <row r="12"/>
    <row r="13">
      <c r="A13" s="21" t="inlineStr">
        <is>
          <t>Magyar városok (minta)</t>
        </is>
      </c>
    </row>
    <row r="14">
      <c r="A14" s="4" t="inlineStr">
        <is>
          <t>Budapest</t>
        </is>
      </c>
    </row>
    <row r="15">
      <c r="A15" s="8" t="inlineStr">
        <is>
          <t>Debrecen</t>
        </is>
      </c>
    </row>
    <row r="16">
      <c r="A16" s="4" t="inlineStr">
        <is>
          <t>Szeged</t>
        </is>
      </c>
    </row>
    <row r="17">
      <c r="A17" s="8" t="inlineStr">
        <is>
          <t>Miskolc</t>
        </is>
      </c>
    </row>
    <row r="18">
      <c r="A18" s="4" t="inlineStr">
        <is>
          <t>Pécs</t>
        </is>
      </c>
    </row>
    <row r="19">
      <c r="A19" s="8" t="inlineStr">
        <is>
          <t>Győr</t>
        </is>
      </c>
    </row>
    <row r="20">
      <c r="A20" s="4" t="inlineStr">
        <is>
          <t>Nyíregyháza</t>
        </is>
      </c>
    </row>
    <row r="21">
      <c r="A21" s="8" t="inlineStr">
        <is>
          <t>Kecskemét</t>
        </is>
      </c>
    </row>
    <row r="22">
      <c r="A22" s="4" t="inlineStr">
        <is>
          <t>Székesfehérvár</t>
        </is>
      </c>
    </row>
    <row r="23">
      <c r="A23" s="8" t="inlineStr">
        <is>
          <t>Szombathely</t>
        </is>
      </c>
    </row>
    <row r="24">
      <c r="A24" s="4" t="inlineStr">
        <is>
          <t>Eger</t>
        </is>
      </c>
    </row>
    <row r="25">
      <c r="A25" s="8" t="inlineStr">
        <is>
          <t>Kaposvár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22" customWidth="1" min="3" max="3"/>
  </cols>
  <sheetData>
    <row r="1" ht="28" customHeight="1">
      <c r="A1" s="1" t="inlineStr">
        <is>
          <t>Útmutató – KATA Nyilvántartás 2026</t>
        </is>
      </c>
    </row>
    <row r="2">
      <c r="A2" s="2" t="inlineStr">
        <is>
          <t>Témakör</t>
        </is>
      </c>
      <c r="B2" s="2" t="inlineStr">
        <is>
          <t>Leírás</t>
        </is>
      </c>
      <c r="C2" s="2" t="inlineStr">
        <is>
          <t>Megjegyzés</t>
        </is>
      </c>
    </row>
    <row r="3" ht="18" customHeight="1">
      <c r="A3" s="26" t="inlineStr">
        <is>
          <t>LAP</t>
        </is>
      </c>
      <c r="B3" s="26" t="inlineStr">
        <is>
          <t>TARTALOM</t>
        </is>
      </c>
      <c r="C3" s="26" t="inlineStr">
        <is>
          <t>MEGJEGYZÉS</t>
        </is>
      </c>
    </row>
    <row r="4" ht="18" customHeight="1">
      <c r="A4" s="27" t="inlineStr">
        <is>
          <t>Nyilvántartás</t>
        </is>
      </c>
      <c r="B4" s="27" t="inlineStr">
        <is>
          <t>Minden bevételi és költségszámlát ide rögzíts soronként.</t>
        </is>
      </c>
      <c r="C4" s="27" t="inlineStr">
        <is>
          <t>Sárga háttér = kitöltendő mező</t>
        </is>
      </c>
    </row>
    <row r="5" ht="18" customHeight="1">
      <c r="A5" s="28" t="inlineStr">
        <is>
          <t>Összesítő</t>
        </is>
      </c>
      <c r="B5" s="28" t="inlineStr">
        <is>
          <t>Automata kimutatás: összegek, limitkihasználtság, diagramok.</t>
        </is>
      </c>
      <c r="C5" s="28" t="inlineStr">
        <is>
          <t>Képletek automatikusan frissülnek</t>
        </is>
      </c>
    </row>
    <row r="6" ht="18" customHeight="1">
      <c r="A6" s="27" t="inlineStr">
        <is>
          <t>Adatlista</t>
        </is>
      </c>
      <c r="B6" s="27" t="inlineStr">
        <is>
          <t>Legördülő listák és KATA-határ referenciaértékek.</t>
        </is>
      </c>
      <c r="C6" s="27" t="inlineStr">
        <is>
          <t>Ne módosítsd a listaelemeket</t>
        </is>
      </c>
    </row>
    <row r="7" ht="18" customHeight="1">
      <c r="A7" s="28" t="inlineStr">
        <is>
          <t>Útmutató</t>
        </is>
      </c>
      <c r="B7" s="28" t="inlineStr">
        <is>
          <t>Ez a lap – használati segédlet.</t>
        </is>
      </c>
      <c r="C7" s="28" t="inlineStr"/>
    </row>
    <row r="8" ht="18" customHeight="1">
      <c r="A8" s="27" t="inlineStr"/>
      <c r="B8" s="27" t="inlineStr"/>
      <c r="C8" s="27" t="inlineStr"/>
    </row>
    <row r="9" ht="18" customHeight="1">
      <c r="A9" s="26" t="inlineStr">
        <is>
          <t>HOGYAN RÖGZÍTS EGY BEVÉTELI SZÁMLÁT?</t>
        </is>
      </c>
      <c r="B9" s="26" t="inlineStr"/>
      <c r="C9" s="26" t="inlineStr"/>
    </row>
    <row r="10" ht="18" customHeight="1">
      <c r="A10" s="27" t="inlineStr">
        <is>
          <t>1. Dátum</t>
        </is>
      </c>
      <c r="B10" s="27" t="inlineStr">
        <is>
          <t>Írd be a számla keltét ÉÉÉÉ.HH.NN. formátumban (pl. 2026.03.15.).</t>
        </is>
      </c>
      <c r="C10" s="27" t="inlineStr"/>
    </row>
    <row r="11" ht="18" customHeight="1">
      <c r="A11" s="28" t="inlineStr">
        <is>
          <t>2. Partner neve</t>
        </is>
      </c>
      <c r="B11" s="28" t="inlineStr">
        <is>
          <t>A vevő/megbízó neve (pl. Nagy Péter).</t>
        </is>
      </c>
      <c r="C11" s="28" t="inlineStr"/>
    </row>
    <row r="12" ht="18" customHeight="1">
      <c r="A12" s="27" t="inlineStr">
        <is>
          <t>3. Partner típusa</t>
        </is>
      </c>
      <c r="B12" s="27" t="inlineStr">
        <is>
          <t>Válaszd a legördülőből: Kft. / Bt. / egyéni vállalkozó.</t>
        </is>
      </c>
      <c r="C12" s="27" t="inlineStr"/>
    </row>
    <row r="13" ht="18" customHeight="1">
      <c r="A13" s="28" t="inlineStr">
        <is>
          <t>4. Adószám</t>
        </is>
      </c>
      <c r="B13" s="28" t="inlineStr">
        <is>
          <t>Partner adószáma (NAV-ellenőrzés ajánlott).</t>
        </is>
      </c>
      <c r="C13" s="28" t="inlineStr">
        <is>
          <t>Formátum: XXXXXXXX-Y-ZZ</t>
        </is>
      </c>
    </row>
    <row r="14" ht="18" customHeight="1">
      <c r="A14" s="27" t="inlineStr">
        <is>
          <t>5. Tétel típusa</t>
        </is>
      </c>
      <c r="B14" s="27" t="inlineStr">
        <is>
          <t>Válaszd: bevétel vagy költség.</t>
        </is>
      </c>
      <c r="C14" s="27" t="inlineStr"/>
    </row>
    <row r="15" ht="18" customHeight="1">
      <c r="A15" s="28" t="inlineStr">
        <is>
          <t>6. Nettó összeg</t>
        </is>
      </c>
      <c r="B15" s="28" t="inlineStr">
        <is>
          <t>A számla nettó összege forintban.</t>
        </is>
      </c>
      <c r="C15" s="28" t="inlineStr">
        <is>
          <t>Csak számot írj, Ft jelet nem</t>
        </is>
      </c>
    </row>
    <row r="16" ht="18" customHeight="1">
      <c r="A16" s="27" t="inlineStr">
        <is>
          <t>7. ÁFA kulcs</t>
        </is>
      </c>
      <c r="B16" s="27" t="inlineStr">
        <is>
          <t>Válaszd: 0 / 0.05 / 0.18 / 0.27 (azaz 0%, 5%, 18%, 27%).</t>
        </is>
      </c>
      <c r="C16" s="27" t="inlineStr">
        <is>
          <t>KATA bevételnél jellemzően 0% vagy 27%</t>
        </is>
      </c>
    </row>
    <row r="17" ht="18" customHeight="1">
      <c r="A17" s="28" t="inlineStr">
        <is>
          <t>8. ÁFA összege</t>
        </is>
      </c>
      <c r="B17" s="28" t="inlineStr">
        <is>
          <t>Automatikusan számítódik (Nettó × ÁFA kulcs).</t>
        </is>
      </c>
      <c r="C17" s="28" t="inlineStr">
        <is>
          <t>Képlet – ne felülírd!</t>
        </is>
      </c>
    </row>
    <row r="18" ht="18" customHeight="1">
      <c r="A18" s="27" t="inlineStr">
        <is>
          <t>9. Bruttó összeg</t>
        </is>
      </c>
      <c r="B18" s="27" t="inlineStr">
        <is>
          <t>Automatikusan számítódik (Nettó + ÁFA).</t>
        </is>
      </c>
      <c r="C18" s="27" t="inlineStr">
        <is>
          <t>Képlet – ne felülírd!</t>
        </is>
      </c>
    </row>
    <row r="19" ht="18" customHeight="1">
      <c r="A19" s="28" t="inlineStr">
        <is>
          <t>10. KATA szempont</t>
        </is>
      </c>
      <c r="B19" s="28" t="inlineStr">
        <is>
          <t>Válaszd: KATA-bevétel / Nem KATA / Költség.</t>
        </is>
      </c>
      <c r="C19" s="28" t="inlineStr">
        <is>
          <t>Limitfigyelésnél fontos!</t>
        </is>
      </c>
    </row>
    <row r="20" ht="18" customHeight="1">
      <c r="A20" s="27" t="inlineStr"/>
      <c r="B20" s="27" t="inlineStr"/>
      <c r="C20" s="27" t="inlineStr"/>
    </row>
    <row r="21" ht="18" customHeight="1">
      <c r="A21" s="26" t="inlineStr">
        <is>
          <t>MIT JELENT A KATA-BEVÉTEL?</t>
        </is>
      </c>
      <c r="B21" s="26" t="inlineStr"/>
      <c r="C21" s="26" t="inlineStr"/>
    </row>
    <row r="22" ht="18" customHeight="1">
      <c r="A22" s="27" t="inlineStr">
        <is>
          <t>KATA-bevétel</t>
        </is>
      </c>
      <c r="B22" s="27" t="inlineStr">
        <is>
          <t>Az egyéni vállalkozó KATA adónem alatt szerzett, a törvényi limitbe beleszámítandó bevétele.</t>
        </is>
      </c>
      <c r="C22" s="27" t="inlineStr">
        <is>
          <t>Éves limit: 18 000 000 Ft</t>
        </is>
      </c>
    </row>
    <row r="23" ht="18" customHeight="1">
      <c r="A23" s="28" t="inlineStr">
        <is>
          <t>Nem KATA</t>
        </is>
      </c>
      <c r="B23" s="28" t="inlineStr">
        <is>
          <t>Olyan bevétel, amely nem számít bele a KATA-bevételi korlátba (pl. alkalmi munka, kivétel esetén).</t>
        </is>
      </c>
      <c r="C23" s="28" t="inlineStr"/>
    </row>
    <row r="24" ht="18" customHeight="1">
      <c r="A24" s="27" t="inlineStr">
        <is>
          <t>Költség</t>
        </is>
      </c>
      <c r="B24" s="27" t="inlineStr">
        <is>
          <t>Nem bevétel, hanem kiadás (szoftver, könyvelő, benzin stb.).</t>
        </is>
      </c>
      <c r="C24" s="27" t="inlineStr">
        <is>
          <t>A KATA-ban a költség nem vonható le az adóból</t>
        </is>
      </c>
    </row>
    <row r="25" ht="18" customHeight="1">
      <c r="A25" s="28" t="inlineStr"/>
      <c r="B25" s="28" t="inlineStr"/>
      <c r="C25" s="28" t="inlineStr"/>
    </row>
    <row r="26" ht="18" customHeight="1">
      <c r="A26" s="26" t="inlineStr">
        <is>
          <t>LIMITFIGYELÉS</t>
        </is>
      </c>
      <c r="B26" s="26" t="inlineStr"/>
      <c r="C26" s="26" t="inlineStr"/>
    </row>
    <row r="27" ht="18" customHeight="1">
      <c r="A27" s="28" t="inlineStr">
        <is>
          <t>Éves limit</t>
        </is>
      </c>
      <c r="B27" s="28" t="inlineStr">
        <is>
          <t>2026-ban a KATA-bevételi határ: 18 000 000 Ft/év.</t>
        </is>
      </c>
      <c r="C27" s="28" t="inlineStr">
        <is>
          <t>Az Összesítő lapon %-os kihasználtság látható</t>
        </is>
      </c>
    </row>
    <row r="28" ht="18" customHeight="1">
      <c r="A28" s="27" t="inlineStr">
        <is>
          <t>Figyelési pont</t>
        </is>
      </c>
      <c r="B28" s="27" t="inlineStr">
        <is>
          <t>Ha a bevétel eléri a 14 400 000 Ft-ot (80%), fokozottan figyelj.</t>
        </is>
      </c>
      <c r="C28" s="27" t="inlineStr">
        <is>
          <t>Közeledő határ esetén NAV-bejelentési kötelezettség</t>
        </is>
      </c>
    </row>
    <row r="29" ht="18" customHeight="1">
      <c r="A29" s="28" t="inlineStr"/>
      <c r="B29" s="28" t="inlineStr"/>
      <c r="C29" s="28" t="inlineStr"/>
    </row>
    <row r="30" ht="18" customHeight="1">
      <c r="A30" s="26" t="inlineStr">
        <is>
          <t>FONTOS EMLÉKEZTETŐK</t>
        </is>
      </c>
      <c r="B30" s="26" t="inlineStr"/>
      <c r="C30" s="26" t="inlineStr"/>
    </row>
    <row r="31" ht="18" customHeight="1">
      <c r="A31" s="28" t="inlineStr">
        <is>
          <t>NAV e-számla</t>
        </is>
      </c>
      <c r="B31" s="28" t="inlineStr">
        <is>
          <t>2026-tól minden B2B számla valós idejű adatszolgáltatásra kötelezett a NAV Online Számla rendszeren.</t>
        </is>
      </c>
      <c r="C31" s="28" t="inlineStr">
        <is>
          <t>Ellenőrizd az adószámot!</t>
        </is>
      </c>
    </row>
    <row r="32" ht="18" customHeight="1">
      <c r="A32" s="27" t="inlineStr">
        <is>
          <t>Számlaszám</t>
        </is>
      </c>
      <c r="B32" s="27" t="inlineStr">
        <is>
          <t>Minden számla egyedi sorszámot kapjon (pl. KATA-2026-001).</t>
        </is>
      </c>
      <c r="C32" s="27" t="inlineStr"/>
    </row>
    <row r="33" ht="18" customHeight="1">
      <c r="A33" s="28" t="inlineStr">
        <is>
          <t>Könyvelő</t>
        </is>
      </c>
      <c r="B33" s="28" t="inlineStr">
        <is>
          <t>Évente egyszer, vagy negyedévente érdemes könyvelővel egyeztetni.</t>
        </is>
      </c>
      <c r="C33" s="28" t="inlineStr"/>
    </row>
    <row r="34" ht="18" customHeight="1">
      <c r="A34" s="27" t="inlineStr"/>
      <c r="B34" s="27" t="inlineStr"/>
      <c r="C34" s="27" t="inlineStr"/>
    </row>
    <row r="35" ht="18" customHeight="1">
      <c r="A35" s="26" t="inlineStr">
        <is>
          <t>SZÍNMAGYARÁZAT</t>
        </is>
      </c>
      <c r="B35" s="26" t="inlineStr"/>
      <c r="C35" s="26" t="inlineStr"/>
    </row>
    <row r="36" ht="18" customHeight="1">
      <c r="A36" s="27" t="inlineStr">
        <is>
          <t>Sárga háttér</t>
        </is>
      </c>
      <c r="B36" s="27" t="inlineStr">
        <is>
          <t>Kitöltendő, szerkeszthető mező.</t>
        </is>
      </c>
      <c r="C36" s="27" t="inlineStr"/>
    </row>
    <row r="37" ht="18" customHeight="1">
      <c r="A37" s="28" t="inlineStr">
        <is>
          <t>Zöld szín</t>
        </is>
      </c>
      <c r="B37" s="28" t="inlineStr">
        <is>
          <t>Pozitív eredmény, bevétel jelzése.</t>
        </is>
      </c>
      <c r="C37" s="28" t="inlineStr"/>
    </row>
    <row r="38" ht="18" customHeight="1">
      <c r="A38" s="27" t="inlineStr">
        <is>
          <t>Piros szín</t>
        </is>
      </c>
      <c r="B38" s="27" t="inlineStr">
        <is>
          <t>Figyelmeztetés, negatív szám, túllépési kockázat.</t>
        </is>
      </c>
      <c r="C38" s="27" t="inlineStr"/>
    </row>
    <row r="39" ht="18" customHeight="1">
      <c r="A39" s="28" t="inlineStr">
        <is>
          <t>Kék-zöld fejléc</t>
        </is>
      </c>
      <c r="B39" s="28" t="inlineStr">
        <is>
          <t>Táblázat fejléce, ne módosítsd.</t>
        </is>
      </c>
      <c r="C39" s="28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2026-06-16T17:59:02Z</dcterms:created>
  <dcterms:modified xmlns:dcterms="http://purl.org/dc/terms/" xmlns:xsi="http://www.w3.org/2001/XMLSchema-instance" xsi:type="dcterms:W3CDTF">2026-06-16T17:59:02Z</dcterms:modified>
</cp:coreProperties>
</file>