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kulátor" sheetId="1" state="visible" r:id="rId1"/>
    <sheet xmlns:r="http://schemas.openxmlformats.org/officeDocument/2006/relationships" name="Összegzés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 ##0 &quot;Ft&quot;"/>
    <numFmt numFmtId="165" formatCode="0.00&quot;%&quot;"/>
    <numFmt numFmtId="166" formatCode="# ##0"/>
    <numFmt numFmtId="167" formatCode="YYYY.MM.DD."/>
  </numFmts>
  <fonts count="1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0"/>
    </font>
    <font>
      <name val="Calibri"/>
      <b val="1"/>
      <color rgb="001E293B"/>
      <sz val="10"/>
    </font>
    <font>
      <name val="Calibri"/>
      <b val="1"/>
      <color rgb="001E293B"/>
      <sz val="11"/>
    </font>
    <font>
      <name val="Calibri"/>
      <b val="1"/>
      <sz val="10"/>
    </font>
    <font>
      <name val="Calibri"/>
      <b val="1"/>
      <color rgb="00065F46"/>
      <sz val="11"/>
    </font>
    <font>
      <name val="Calibri"/>
      <b val="1"/>
      <color rgb="00991B1B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5"/>
    </font>
    <font>
      <name val="Calibri"/>
      <b val="1"/>
      <color rgb="00FFFFFF"/>
      <sz val="9"/>
    </font>
    <font>
      <name val="Calibri"/>
      <b val="1"/>
      <color rgb="00FFD700"/>
      <sz val="14"/>
    </font>
    <font>
      <name val="Calibri"/>
      <b val="1"/>
      <color rgb="00FFFFFF"/>
      <sz val="14"/>
    </font>
    <font>
      <name val="Calibri"/>
      <color rgb="00374151"/>
      <sz val="10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E2E8F0"/>
      </patternFill>
    </fill>
    <fill>
      <patternFill patternType="solid">
        <fgColor rgb="00FFFBEB"/>
      </patternFill>
    </fill>
    <fill>
      <patternFill patternType="solid">
        <fgColor rgb="00D1FAE5"/>
      </patternFill>
    </fill>
    <fill>
      <patternFill patternType="solid">
        <fgColor rgb="00FEF2F2"/>
      </patternFill>
    </fill>
    <fill>
      <patternFill patternType="solid">
        <fgColor rgb="00EFF6FF"/>
      </patternFill>
    </fill>
    <fill>
      <patternFill patternType="solid">
        <fgColor rgb="00FFFFFF"/>
      </patternFill>
    </fill>
    <fill>
      <patternFill patternType="solid">
        <fgColor rgb="001E3A5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49" fontId="4" fillId="5" borderId="1" applyAlignment="1" pivotButton="0" quotePrefix="0" xfId="0">
      <alignment horizontal="right" vertical="center"/>
    </xf>
    <xf numFmtId="167" fontId="4" fillId="5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/>
    </xf>
    <xf numFmtId="164" fontId="6" fillId="6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164" fontId="7" fillId="7" borderId="1" applyAlignment="1" pivotButton="0" quotePrefix="0" xfId="0">
      <alignment horizontal="right" vertical="center"/>
    </xf>
    <xf numFmtId="0" fontId="8" fillId="2" borderId="1" applyAlignment="1" pivotButton="0" quotePrefix="0" xfId="0">
      <alignment horizontal="center" vertical="center"/>
    </xf>
    <xf numFmtId="167" fontId="9" fillId="8" borderId="1" applyAlignment="1" pivotButton="0" quotePrefix="0" xfId="0">
      <alignment horizontal="center" vertical="center"/>
    </xf>
    <xf numFmtId="166" fontId="9" fillId="8" borderId="1" applyAlignment="1" pivotButton="0" quotePrefix="0" xfId="0">
      <alignment horizontal="center" vertical="center"/>
    </xf>
    <xf numFmtId="164" fontId="9" fillId="8" borderId="1" applyAlignment="1" pivotButton="0" quotePrefix="0" xfId="0">
      <alignment horizontal="right" vertical="center"/>
    </xf>
    <xf numFmtId="0" fontId="9" fillId="8" borderId="1" applyAlignment="1" pivotButton="0" quotePrefix="0" xfId="0">
      <alignment horizontal="left" vertical="center"/>
    </xf>
    <xf numFmtId="167" fontId="9" fillId="9" borderId="1" applyAlignment="1" pivotButton="0" quotePrefix="0" xfId="0">
      <alignment horizontal="center" vertical="center"/>
    </xf>
    <xf numFmtId="166" fontId="9" fillId="9" borderId="1" applyAlignment="1" pivotButton="0" quotePrefix="0" xfId="0">
      <alignment horizontal="center" vertical="center"/>
    </xf>
    <xf numFmtId="164" fontId="9" fillId="9" borderId="1" applyAlignment="1" pivotButton="0" quotePrefix="0" xfId="0">
      <alignment horizontal="right" vertical="center"/>
    </xf>
    <xf numFmtId="0" fontId="9" fillId="9" borderId="1" applyAlignment="1" pivotButton="0" quotePrefix="0" xfId="0">
      <alignment horizontal="left" vertical="center"/>
    </xf>
    <xf numFmtId="164" fontId="9" fillId="5" borderId="1" applyAlignment="1" pivotButton="0" quotePrefix="0" xfId="0">
      <alignment horizontal="right" vertical="center"/>
    </xf>
    <xf numFmtId="164" fontId="8" fillId="2" borderId="1" applyAlignment="1" pivotButton="0" quotePrefix="0" xfId="0">
      <alignment horizontal="right" vertical="center"/>
    </xf>
    <xf numFmtId="0" fontId="10" fillId="2" borderId="0" applyAlignment="1" pivotButton="0" quotePrefix="0" xfId="0">
      <alignment horizontal="center" vertical="center"/>
    </xf>
    <xf numFmtId="0" fontId="11" fillId="10" borderId="1" applyAlignment="1" pivotButton="0" quotePrefix="0" xfId="0">
      <alignment horizontal="center" vertical="center"/>
    </xf>
    <xf numFmtId="164" fontId="12" fillId="10" borderId="1" applyAlignment="1" pivotButton="0" quotePrefix="0" xfId="0">
      <alignment horizontal="center" vertical="center"/>
    </xf>
    <xf numFmtId="165" fontId="12" fillId="10" borderId="1" applyAlignment="1" pivotButton="0" quotePrefix="0" xfId="0">
      <alignment horizontal="center" vertical="center"/>
    </xf>
    <xf numFmtId="1" fontId="12" fillId="10" borderId="1" applyAlignment="1" pivotButton="0" quotePrefix="0" xfId="0">
      <alignment horizontal="center" vertical="center"/>
    </xf>
    <xf numFmtId="0" fontId="9" fillId="4" borderId="1" pivotButton="0" quotePrefix="0" xfId="0"/>
    <xf numFmtId="164" fontId="0" fillId="5" borderId="1" pivotButton="0" quotePrefix="0" xfId="0"/>
    <xf numFmtId="0" fontId="13" fillId="2" borderId="0" applyAlignment="1" pivotButton="0" quotePrefix="0" xfId="0">
      <alignment horizontal="center" vertical="center"/>
    </xf>
    <xf numFmtId="0" fontId="2" fillId="1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14" fillId="9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left" vertical="center" wrapText="1"/>
    </xf>
    <xf numFmtId="167" fontId="4" fillId="5" borderId="1" applyAlignment="1" pivotButton="0" quotePrefix="0" xfId="0">
      <alignment horizontal="right" vertical="center"/>
    </xf>
    <xf numFmtId="0" fontId="0" fillId="0" borderId="4" pivotButton="0" quotePrefix="0" xfId="0"/>
    <xf numFmtId="167" fontId="9" fillId="8" borderId="1" applyAlignment="1" pivotButton="0" quotePrefix="0" xfId="0">
      <alignment horizontal="center" vertical="center"/>
    </xf>
    <xf numFmtId="167" fontId="9" fillId="9" borderId="1" applyAlignment="1" pivotButton="0" quotePrefix="0" xfId="0">
      <alignment horizontal="center" vertical="center"/>
    </xf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Fennmaradó tartozás alakulása</a:t>
            </a:r>
          </a:p>
        </rich>
      </tx>
    </title>
    <plotArea>
      <lineChart>
        <grouping val="standard"/>
        <ser>
          <idx val="0"/>
          <order val="0"/>
          <tx>
            <strRef>
              <f>'Összegzés'!F8</f>
            </strRef>
          </tx>
          <spPr>
            <a:ln xmlns:a="http://schemas.openxmlformats.org/drawingml/2006/main" w="20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'Összegzés'!$A$9:$A$18</f>
            </numRef>
          </cat>
          <val>
            <numRef>
              <f>'Összegzés'!$F$9:$F$18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Tartozás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Kamat vs. Tőketörlesztés (havi)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'Összegzés'!C8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'Összegzés'!$A$9:$A$18</f>
            </numRef>
          </cat>
          <val>
            <numRef>
              <f>'Összegzés'!$C$9:$C$18</f>
            </numRef>
          </val>
        </ser>
        <ser>
          <idx val="1"/>
          <order val="1"/>
          <tx>
            <strRef>
              <f>'Összegzés'!D8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'Összegzés'!$A$9:$A$18</f>
            </numRef>
          </cat>
          <val>
            <numRef>
              <f>'Összegzés'!$D$9:$D$18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Visszafizetés megoszlása (tőke/kamat/előtörlesztés)</a:t>
            </a:r>
          </a:p>
        </rich>
      </tx>
    </title>
    <plotArea>
      <pieChart>
        <varyColors val="1"/>
        <ser>
          <idx val="0"/>
          <order val="0"/>
          <tx>
            <v>Visszafizetés megoszlása</v>
          </tx>
          <spPr>
            <a:ln xmlns:a="http://schemas.openxmlformats.org/drawingml/2006/main">
              <a:prstDash val="solid"/>
            </a:ln>
          </spPr>
          <cat>
            <numRef>
              <f>'Összegzés'!$A$38:$A$40</f>
            </numRef>
          </cat>
          <val>
            <numRef>
              <f>'Összegzés'!$B$38:$B$40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20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36</row>
      <rowOff>0</rowOff>
    </from>
    <ext cx="504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13" customWidth="1" min="1" max="1"/>
    <col width="8" customWidth="1" min="2" max="2"/>
    <col width="16" customWidth="1" min="3" max="3"/>
    <col width="16" customWidth="1" min="4" max="4"/>
    <col width="14" customWidth="1" min="5" max="5"/>
    <col width="16" customWidth="1" min="6" max="6"/>
    <col width="14" customWidth="1" min="7" max="7"/>
    <col width="16" customWidth="1" min="8" max="8"/>
    <col width="16" customWidth="1" min="9" max="9"/>
    <col width="16" customWidth="1" min="10" max="10"/>
    <col width="14" customWidth="1" min="11" max="11"/>
    <col width="16" customWidth="1" min="12" max="12"/>
  </cols>
  <sheetData>
    <row r="1" ht="32" customHeight="1">
      <c r="A1" s="1" t="inlineStr">
        <is>
          <t>HITELTÖRLESZTÉS KALKULÁTOR</t>
        </is>
      </c>
    </row>
    <row r="2">
      <c r="A2" s="2" t="inlineStr">
        <is>
          <t>Hitel paraméterei (bemeneti adatok)</t>
        </is>
      </c>
    </row>
    <row r="3">
      <c r="B3" s="3" t="inlineStr">
        <is>
          <t>Hitelösszeg (Ft):</t>
        </is>
      </c>
      <c r="C3" s="4" t="n">
        <v>8500000</v>
      </c>
    </row>
    <row r="4">
      <c r="B4" s="3" t="inlineStr">
        <is>
          <t>Éves kamatláb (%):</t>
        </is>
      </c>
      <c r="C4" s="5" t="n">
        <v>6.9</v>
      </c>
    </row>
    <row r="5">
      <c r="B5" s="3" t="inlineStr">
        <is>
          <t>Futamidő (hónap):</t>
        </is>
      </c>
      <c r="C5" s="6" t="n">
        <v>60</v>
      </c>
    </row>
    <row r="6">
      <c r="B6" s="3" t="inlineStr">
        <is>
          <t>THM (%):</t>
        </is>
      </c>
      <c r="C6" s="5" t="n">
        <v>8.1</v>
      </c>
    </row>
    <row r="7">
      <c r="B7" s="3" t="inlineStr">
        <is>
          <t>Hitel típusa:</t>
        </is>
      </c>
      <c r="C7" s="7" t="inlineStr">
        <is>
          <t>lakáshitel</t>
        </is>
      </c>
    </row>
    <row r="8">
      <c r="B8" s="3" t="inlineStr">
        <is>
          <t>Kezdő dátum:</t>
        </is>
      </c>
      <c r="C8" s="38" t="n">
        <v>46037</v>
      </c>
    </row>
    <row r="9">
      <c r="B9" s="3" t="inlineStr">
        <is>
          <t>Előtörlesztés összege (Ft):</t>
        </is>
      </c>
      <c r="C9" s="4" t="n">
        <v>150000</v>
      </c>
    </row>
    <row r="10">
      <c r="B10" s="3" t="inlineStr">
        <is>
          <t>Előtörlesztés hónapja (#):</t>
        </is>
      </c>
      <c r="C10" s="6" t="n">
        <v>4</v>
      </c>
    </row>
    <row r="11">
      <c r="B11" s="9" t="inlineStr">
        <is>
          <t>Havi törlesztőrészlet (PMT):</t>
        </is>
      </c>
      <c r="C11" s="39" t="n"/>
    </row>
    <row r="12">
      <c r="B12" s="9" t="inlineStr">
        <is>
          <t>Becsült teljes visszafizetés:</t>
        </is>
      </c>
      <c r="C12" s="39" t="n"/>
    </row>
    <row r="13">
      <c r="B13" s="9" t="inlineStr">
        <is>
          <t>Becsült kamatteher:</t>
        </is>
      </c>
      <c r="C13" s="39" t="n"/>
    </row>
    <row r="14"/>
    <row r="15" ht="22" customHeight="1">
      <c r="A15" s="13" t="inlineStr">
        <is>
          <t>Dátum</t>
        </is>
      </c>
      <c r="B15" s="13" t="inlineStr">
        <is>
          <t>Hónap</t>
        </is>
      </c>
      <c r="C15" s="13" t="inlineStr">
        <is>
          <t>Kezdő tartozás</t>
        </is>
      </c>
      <c r="D15" s="13" t="inlineStr">
        <is>
          <t>Havi törlesztő</t>
        </is>
      </c>
      <c r="E15" s="13" t="inlineStr">
        <is>
          <t>Kamat</t>
        </is>
      </c>
      <c r="F15" s="13" t="inlineStr">
        <is>
          <t>Tőketörlesztés</t>
        </is>
      </c>
      <c r="G15" s="13" t="inlineStr">
        <is>
          <t>Előtörlesztés</t>
        </is>
      </c>
      <c r="H15" s="13" t="inlineStr">
        <is>
          <t>Összes befizetés</t>
        </is>
      </c>
      <c r="I15" s="13" t="inlineStr">
        <is>
          <t>Záró tartozás</t>
        </is>
      </c>
      <c r="J15" s="13" t="inlineStr">
        <is>
          <t>Kumulált kamat</t>
        </is>
      </c>
      <c r="K15" s="13" t="inlineStr">
        <is>
          <t>Kumulált tőke</t>
        </is>
      </c>
      <c r="L15" s="13" t="inlineStr">
        <is>
          <t>Megjegyzés</t>
        </is>
      </c>
    </row>
    <row r="16" ht="18" customHeight="1">
      <c r="A16" s="40" t="n">
        <v>46037</v>
      </c>
      <c r="B16" s="15" t="n">
        <v>1</v>
      </c>
      <c r="C16" s="16" t="n">
        <v>8500000</v>
      </c>
      <c r="D16" s="16" t="n">
        <v>167909.4451426229</v>
      </c>
      <c r="E16" s="16" t="n">
        <v>48875.00000000001</v>
      </c>
      <c r="F16" s="16" t="n">
        <v>119034.4451426229</v>
      </c>
      <c r="G16" s="16" t="n">
        <v>0</v>
      </c>
      <c r="H16" s="16" t="n">
        <v>167909.4451426229</v>
      </c>
      <c r="I16" s="16" t="n">
        <v>8380965.554857377</v>
      </c>
      <c r="J16" s="16" t="n">
        <v>48875.00000000001</v>
      </c>
      <c r="K16" s="16" t="n">
        <v>119034.4451426229</v>
      </c>
      <c r="L16" s="17" t="inlineStr"/>
    </row>
    <row r="17" ht="18" customHeight="1">
      <c r="A17" s="41" t="n">
        <v>46068</v>
      </c>
      <c r="B17" s="19" t="n">
        <v>2</v>
      </c>
      <c r="C17" s="20" t="n">
        <v>8380965.554857377</v>
      </c>
      <c r="D17" s="20" t="n">
        <v>167909.4451426229</v>
      </c>
      <c r="E17" s="20" t="n">
        <v>48190.55194042993</v>
      </c>
      <c r="F17" s="20" t="n">
        <v>119718.893202193</v>
      </c>
      <c r="G17" s="20" t="n">
        <v>0</v>
      </c>
      <c r="H17" s="20" t="n">
        <v>167909.4451426229</v>
      </c>
      <c r="I17" s="20" t="n">
        <v>8261246.661655184</v>
      </c>
      <c r="J17" s="20" t="n">
        <v>97065.55194042993</v>
      </c>
      <c r="K17" s="20" t="n">
        <v>238753.338344816</v>
      </c>
      <c r="L17" s="21" t="inlineStr"/>
    </row>
    <row r="18" ht="18" customHeight="1">
      <c r="A18" s="40" t="n">
        <v>46096</v>
      </c>
      <c r="B18" s="15" t="n">
        <v>3</v>
      </c>
      <c r="C18" s="16" t="n">
        <v>8261246.661655184</v>
      </c>
      <c r="D18" s="16" t="n">
        <v>167909.4451426229</v>
      </c>
      <c r="E18" s="16" t="n">
        <v>47502.16830451731</v>
      </c>
      <c r="F18" s="16" t="n">
        <v>120407.2768381056</v>
      </c>
      <c r="G18" s="16" t="n">
        <v>0</v>
      </c>
      <c r="H18" s="16" t="n">
        <v>167909.4451426229</v>
      </c>
      <c r="I18" s="16" t="n">
        <v>8140839.384817079</v>
      </c>
      <c r="J18" s="16" t="n">
        <v>144567.7202449472</v>
      </c>
      <c r="K18" s="16" t="n">
        <v>359160.6151829216</v>
      </c>
      <c r="L18" s="17" t="inlineStr"/>
    </row>
    <row r="19" ht="18" customHeight="1">
      <c r="A19" s="41" t="n">
        <v>46127</v>
      </c>
      <c r="B19" s="19" t="n">
        <v>4</v>
      </c>
      <c r="C19" s="20" t="n">
        <v>8140839.384817079</v>
      </c>
      <c r="D19" s="20" t="n">
        <v>167909.4451426229</v>
      </c>
      <c r="E19" s="20" t="n">
        <v>46809.82646269821</v>
      </c>
      <c r="F19" s="20" t="n">
        <v>121099.6186799248</v>
      </c>
      <c r="G19" s="22" t="n">
        <v>150000</v>
      </c>
      <c r="H19" s="20" t="n">
        <v>317909.4451426229</v>
      </c>
      <c r="I19" s="20" t="n">
        <v>7869739.766137154</v>
      </c>
      <c r="J19" s="20" t="n">
        <v>191377.5467076454</v>
      </c>
      <c r="K19" s="20" t="n">
        <v>630260.2338628464</v>
      </c>
      <c r="L19" s="21" t="inlineStr">
        <is>
          <t>Előtörlesztés</t>
        </is>
      </c>
    </row>
    <row r="20" ht="18" customHeight="1">
      <c r="A20" s="40" t="n">
        <v>46157</v>
      </c>
      <c r="B20" s="15" t="n">
        <v>5</v>
      </c>
      <c r="C20" s="16" t="n">
        <v>7869739.766137154</v>
      </c>
      <c r="D20" s="16" t="n">
        <v>167909.4451426229</v>
      </c>
      <c r="E20" s="16" t="n">
        <v>45251.00365528864</v>
      </c>
      <c r="F20" s="16" t="n">
        <v>122658.4414873343</v>
      </c>
      <c r="G20" s="16" t="n">
        <v>0</v>
      </c>
      <c r="H20" s="16" t="n">
        <v>167909.4451426229</v>
      </c>
      <c r="I20" s="16" t="n">
        <v>7747081.324649819</v>
      </c>
      <c r="J20" s="16" t="n">
        <v>236628.5503629341</v>
      </c>
      <c r="K20" s="16" t="n">
        <v>752918.6753501807</v>
      </c>
      <c r="L20" s="17" t="inlineStr"/>
    </row>
    <row r="21" ht="18" customHeight="1">
      <c r="A21" s="41" t="n">
        <v>46188</v>
      </c>
      <c r="B21" s="19" t="n">
        <v>6</v>
      </c>
      <c r="C21" s="20" t="n">
        <v>7747081.324649819</v>
      </c>
      <c r="D21" s="20" t="n">
        <v>167909.4451426229</v>
      </c>
      <c r="E21" s="20" t="n">
        <v>44545.71761673647</v>
      </c>
      <c r="F21" s="20" t="n">
        <v>123363.7275258865</v>
      </c>
      <c r="G21" s="20" t="n">
        <v>0</v>
      </c>
      <c r="H21" s="20" t="n">
        <v>167909.4451426229</v>
      </c>
      <c r="I21" s="20" t="n">
        <v>7623717.597123933</v>
      </c>
      <c r="J21" s="20" t="n">
        <v>281174.2679796705</v>
      </c>
      <c r="K21" s="20" t="n">
        <v>876282.4028760672</v>
      </c>
      <c r="L21" s="21" t="inlineStr"/>
    </row>
    <row r="22" ht="18" customHeight="1">
      <c r="A22" s="40" t="n">
        <v>46218</v>
      </c>
      <c r="B22" s="15" t="n">
        <v>7</v>
      </c>
      <c r="C22" s="16" t="n">
        <v>7623717.597123933</v>
      </c>
      <c r="D22" s="16" t="n">
        <v>167909.4451426229</v>
      </c>
      <c r="E22" s="16" t="n">
        <v>43836.37618346262</v>
      </c>
      <c r="F22" s="16" t="n">
        <v>124073.0689591603</v>
      </c>
      <c r="G22" s="22" t="n">
        <v>80000</v>
      </c>
      <c r="H22" s="16" t="n">
        <v>247909.4451426229</v>
      </c>
      <c r="I22" s="16" t="n">
        <v>7419644.528164772</v>
      </c>
      <c r="J22" s="16" t="n">
        <v>325010.6441631332</v>
      </c>
      <c r="K22" s="16" t="n">
        <v>1080355.471835227</v>
      </c>
      <c r="L22" s="17" t="inlineStr">
        <is>
          <t>Előtörlesztés</t>
        </is>
      </c>
    </row>
    <row r="23" ht="18" customHeight="1">
      <c r="A23" s="41" t="n">
        <v>46249</v>
      </c>
      <c r="B23" s="19" t="n">
        <v>8</v>
      </c>
      <c r="C23" s="20" t="n">
        <v>7419644.528164772</v>
      </c>
      <c r="D23" s="20" t="n">
        <v>167909.4451426229</v>
      </c>
      <c r="E23" s="20" t="n">
        <v>42662.95603694745</v>
      </c>
      <c r="F23" s="20" t="n">
        <v>125246.4891056755</v>
      </c>
      <c r="G23" s="20" t="n">
        <v>0</v>
      </c>
      <c r="H23" s="20" t="n">
        <v>167909.4451426229</v>
      </c>
      <c r="I23" s="20" t="n">
        <v>7294398.039059097</v>
      </c>
      <c r="J23" s="20" t="n">
        <v>367673.6002000806</v>
      </c>
      <c r="K23" s="20" t="n">
        <v>1205601.960940903</v>
      </c>
      <c r="L23" s="21" t="inlineStr"/>
    </row>
    <row r="24" ht="18" customHeight="1">
      <c r="A24" s="40" t="n">
        <v>46280</v>
      </c>
      <c r="B24" s="15" t="n">
        <v>9</v>
      </c>
      <c r="C24" s="16" t="n">
        <v>7294398.039059097</v>
      </c>
      <c r="D24" s="16" t="n">
        <v>167909.4451426229</v>
      </c>
      <c r="E24" s="16" t="n">
        <v>41942.78872458982</v>
      </c>
      <c r="F24" s="16" t="n">
        <v>125966.6564180331</v>
      </c>
      <c r="G24" s="16" t="n">
        <v>0</v>
      </c>
      <c r="H24" s="16" t="n">
        <v>167909.4451426229</v>
      </c>
      <c r="I24" s="16" t="n">
        <v>7168431.382641064</v>
      </c>
      <c r="J24" s="16" t="n">
        <v>409616.3889246704</v>
      </c>
      <c r="K24" s="16" t="n">
        <v>1331568.617358936</v>
      </c>
      <c r="L24" s="17" t="inlineStr"/>
    </row>
    <row r="25" ht="18" customHeight="1">
      <c r="A25" s="41" t="n">
        <v>46310</v>
      </c>
      <c r="B25" s="19" t="n">
        <v>10</v>
      </c>
      <c r="C25" s="20" t="n">
        <v>7168431.382641064</v>
      </c>
      <c r="D25" s="20" t="n">
        <v>167909.4451426229</v>
      </c>
      <c r="E25" s="20" t="n">
        <v>41218.48045018612</v>
      </c>
      <c r="F25" s="20" t="n">
        <v>126690.9646924368</v>
      </c>
      <c r="G25" s="20" t="n">
        <v>0</v>
      </c>
      <c r="H25" s="20" t="n">
        <v>167909.4451426229</v>
      </c>
      <c r="I25" s="20" t="n">
        <v>7041740.417948627</v>
      </c>
      <c r="J25" s="20" t="n">
        <v>450834.8693748565</v>
      </c>
      <c r="K25" s="20" t="n">
        <v>1458259.582051373</v>
      </c>
      <c r="L25" s="21" t="inlineStr"/>
    </row>
    <row r="26">
      <c r="A26" s="13" t="inlineStr">
        <is>
          <t>ÖSSZESEN:</t>
        </is>
      </c>
      <c r="B26" s="39" t="n"/>
      <c r="C26" s="13" t="inlineStr"/>
      <c r="D26" s="23">
        <f>SUM(D16:D25)</f>
        <v/>
      </c>
      <c r="E26" s="23">
        <f>SUM(E16:E25)</f>
        <v/>
      </c>
      <c r="F26" s="23">
        <f>SUM(F16:F25)</f>
        <v/>
      </c>
      <c r="G26" s="23">
        <f>SUM(G16:G25)</f>
        <v/>
      </c>
      <c r="H26" s="23">
        <f>SUM(H16:H25)</f>
        <v/>
      </c>
      <c r="I26" s="23">
        <f>SUM(I16:I25)</f>
        <v/>
      </c>
      <c r="J26" s="23">
        <f>SUM(J16:J25)</f>
        <v/>
      </c>
      <c r="K26" s="23">
        <f>SUM(K16:K25)</f>
        <v/>
      </c>
      <c r="L26" s="13" t="inlineStr"/>
    </row>
  </sheetData>
  <mergeCells count="6">
    <mergeCell ref="A1:L1"/>
    <mergeCell ref="A2:E2"/>
    <mergeCell ref="B11:C11"/>
    <mergeCell ref="B12:C12"/>
    <mergeCell ref="B13:C13"/>
    <mergeCell ref="A26:B26"/>
  </mergeCells>
  <dataValidations count="1">
    <dataValidation sqref="C7" showErrorMessage="1" showDropDown="0" showInputMessage="1" allowBlank="0" type="list">
      <formula1>"lakáshitel,személyi kölcsön,vállalati hitel,autóhitel,babaváró hitel"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0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3" customWidth="1" min="2" max="2"/>
    <col width="18" customWidth="1" min="3" max="3"/>
    <col width="20" customWidth="1" min="4" max="4"/>
    <col width="18" customWidth="1" min="5" max="5"/>
    <col width="20" customWidth="1" min="6" max="6"/>
    <col width="20" customWidth="1" min="7" max="7"/>
    <col width="10" customWidth="1" min="8" max="8"/>
  </cols>
  <sheetData>
    <row r="1" ht="32" customHeight="1">
      <c r="A1" s="24" t="inlineStr">
        <is>
          <t>HITELTÖRLESZTÉS – ÖSSZEGZÉS ÉS KIMUTATÁSOK</t>
        </is>
      </c>
    </row>
    <row r="2">
      <c r="A2" s="2" t="inlineStr">
        <is>
          <t>Főbb mutatók</t>
        </is>
      </c>
    </row>
    <row r="3" ht="24" customHeight="1">
      <c r="A3" s="25" t="inlineStr">
        <is>
          <t>Hitelösszeg</t>
        </is>
      </c>
      <c r="B3" s="39" t="n"/>
      <c r="C3" s="25" t="inlineStr">
        <is>
          <t>Havi törlesztőrészlet</t>
        </is>
      </c>
      <c r="D3" s="39" t="n"/>
      <c r="E3" s="25" t="inlineStr">
        <is>
          <t>Teljes visszafizetés</t>
        </is>
      </c>
      <c r="F3" s="39" t="n"/>
      <c r="G3" s="25" t="inlineStr">
        <is>
          <t>Teljes kamatteher</t>
        </is>
      </c>
      <c r="H3" s="39" t="n"/>
    </row>
    <row r="4" ht="24" customHeight="1">
      <c r="A4" s="26">
        <f>Kalkulátor!C3</f>
        <v/>
      </c>
      <c r="B4" s="39" t="n"/>
      <c r="C4" s="26">
        <f>Kalkulátor!C11</f>
        <v/>
      </c>
      <c r="D4" s="39" t="n"/>
      <c r="E4" s="26">
        <f>SUM(Kalkulátor!H16:H25)</f>
        <v/>
      </c>
      <c r="F4" s="39" t="n"/>
      <c r="G4" s="26">
        <f>SUM(Kalkulátor!E16:E25)</f>
        <v/>
      </c>
      <c r="H4" s="39" t="n"/>
    </row>
    <row r="5" ht="24" customHeight="1">
      <c r="A5" s="25" t="inlineStr">
        <is>
          <t>Visszafizetési arány</t>
        </is>
      </c>
      <c r="B5" s="39" t="n"/>
      <c r="C5" s="25" t="inlineStr">
        <is>
          <t>Előtörlesztések száma</t>
        </is>
      </c>
      <c r="D5" s="39" t="n"/>
      <c r="E5" s="25" t="inlineStr">
        <is>
          <t>Záró tartozás (10. hó)</t>
        </is>
      </c>
      <c r="F5" s="39" t="n"/>
      <c r="G5" s="25" t="inlineStr">
        <is>
          <t>THM</t>
        </is>
      </c>
      <c r="H5" s="39" t="n"/>
    </row>
    <row r="6" ht="24" customHeight="1">
      <c r="A6" s="27">
        <f>IFERROR(SUM(Kalkulátor!H16:H25)/Kalkulátor!C3,0)</f>
        <v/>
      </c>
      <c r="B6" s="39" t="n"/>
      <c r="C6" s="28">
        <f>COUNTIF(Kalkulátor!G16:G25,"&gt;0")</f>
        <v/>
      </c>
      <c r="D6" s="39" t="n"/>
      <c r="E6" s="26">
        <f>Kalkulátor!I25</f>
        <v/>
      </c>
      <c r="F6" s="39" t="n"/>
      <c r="G6" s="27">
        <f>Kalkulátor!C6</f>
        <v/>
      </c>
      <c r="H6" s="39" t="n"/>
    </row>
    <row r="7"/>
    <row r="8" ht="20" customHeight="1">
      <c r="A8" s="13" t="inlineStr">
        <is>
          <t>Hónap</t>
        </is>
      </c>
      <c r="B8" s="13" t="inlineStr">
        <is>
          <t>Dátum</t>
        </is>
      </c>
      <c r="C8" s="13" t="inlineStr">
        <is>
          <t>Kamat (Ft)</t>
        </is>
      </c>
      <c r="D8" s="13" t="inlineStr">
        <is>
          <t>Tőketörlesztés (Ft)</t>
        </is>
      </c>
      <c r="E8" s="13" t="inlineStr">
        <is>
          <t>Előtörlesztés (Ft)</t>
        </is>
      </c>
      <c r="F8" s="13" t="inlineStr">
        <is>
          <t>Záró tartozás (Ft)</t>
        </is>
      </c>
      <c r="G8" s="13" t="inlineStr">
        <is>
          <t>Kumulált kamat (Ft)</t>
        </is>
      </c>
    </row>
    <row r="9" ht="17" customHeight="1">
      <c r="A9" s="15">
        <f>Kalkulátor!B16</f>
        <v/>
      </c>
      <c r="B9" s="40">
        <f>Kalkulátor!A16</f>
        <v/>
      </c>
      <c r="C9" s="16">
        <f>Kalkulátor!E16</f>
        <v/>
      </c>
      <c r="D9" s="16">
        <f>Kalkulátor!F16</f>
        <v/>
      </c>
      <c r="E9" s="16">
        <f>Kalkulátor!G16</f>
        <v/>
      </c>
      <c r="F9" s="16">
        <f>Kalkulátor!I16</f>
        <v/>
      </c>
      <c r="G9" s="16">
        <f>Kalkulátor!J16</f>
        <v/>
      </c>
    </row>
    <row r="10" ht="17" customHeight="1">
      <c r="A10" s="19">
        <f>Kalkulátor!B17</f>
        <v/>
      </c>
      <c r="B10" s="41">
        <f>Kalkulátor!A17</f>
        <v/>
      </c>
      <c r="C10" s="20">
        <f>Kalkulátor!E17</f>
        <v/>
      </c>
      <c r="D10" s="20">
        <f>Kalkulátor!F17</f>
        <v/>
      </c>
      <c r="E10" s="20">
        <f>Kalkulátor!G17</f>
        <v/>
      </c>
      <c r="F10" s="20">
        <f>Kalkulátor!I17</f>
        <v/>
      </c>
      <c r="G10" s="20">
        <f>Kalkulátor!J17</f>
        <v/>
      </c>
    </row>
    <row r="11" ht="17" customHeight="1">
      <c r="A11" s="15">
        <f>Kalkulátor!B18</f>
        <v/>
      </c>
      <c r="B11" s="40">
        <f>Kalkulátor!A18</f>
        <v/>
      </c>
      <c r="C11" s="16">
        <f>Kalkulátor!E18</f>
        <v/>
      </c>
      <c r="D11" s="16">
        <f>Kalkulátor!F18</f>
        <v/>
      </c>
      <c r="E11" s="16">
        <f>Kalkulátor!G18</f>
        <v/>
      </c>
      <c r="F11" s="16">
        <f>Kalkulátor!I18</f>
        <v/>
      </c>
      <c r="G11" s="16">
        <f>Kalkulátor!J18</f>
        <v/>
      </c>
    </row>
    <row r="12" ht="17" customHeight="1">
      <c r="A12" s="19">
        <f>Kalkulátor!B19</f>
        <v/>
      </c>
      <c r="B12" s="41">
        <f>Kalkulátor!A19</f>
        <v/>
      </c>
      <c r="C12" s="20">
        <f>Kalkulátor!E19</f>
        <v/>
      </c>
      <c r="D12" s="20">
        <f>Kalkulátor!F19</f>
        <v/>
      </c>
      <c r="E12" s="20">
        <f>Kalkulátor!G19</f>
        <v/>
      </c>
      <c r="F12" s="20">
        <f>Kalkulátor!I19</f>
        <v/>
      </c>
      <c r="G12" s="20">
        <f>Kalkulátor!J19</f>
        <v/>
      </c>
    </row>
    <row r="13" ht="17" customHeight="1">
      <c r="A13" s="15">
        <f>Kalkulátor!B20</f>
        <v/>
      </c>
      <c r="B13" s="40">
        <f>Kalkulátor!A20</f>
        <v/>
      </c>
      <c r="C13" s="16">
        <f>Kalkulátor!E20</f>
        <v/>
      </c>
      <c r="D13" s="16">
        <f>Kalkulátor!F20</f>
        <v/>
      </c>
      <c r="E13" s="16">
        <f>Kalkulátor!G20</f>
        <v/>
      </c>
      <c r="F13" s="16">
        <f>Kalkulátor!I20</f>
        <v/>
      </c>
      <c r="G13" s="16">
        <f>Kalkulátor!J20</f>
        <v/>
      </c>
    </row>
    <row r="14" ht="17" customHeight="1">
      <c r="A14" s="19">
        <f>Kalkulátor!B21</f>
        <v/>
      </c>
      <c r="B14" s="41">
        <f>Kalkulátor!A21</f>
        <v/>
      </c>
      <c r="C14" s="20">
        <f>Kalkulátor!E21</f>
        <v/>
      </c>
      <c r="D14" s="20">
        <f>Kalkulátor!F21</f>
        <v/>
      </c>
      <c r="E14" s="20">
        <f>Kalkulátor!G21</f>
        <v/>
      </c>
      <c r="F14" s="20">
        <f>Kalkulátor!I21</f>
        <v/>
      </c>
      <c r="G14" s="20">
        <f>Kalkulátor!J21</f>
        <v/>
      </c>
    </row>
    <row r="15" ht="17" customHeight="1">
      <c r="A15" s="15">
        <f>Kalkulátor!B22</f>
        <v/>
      </c>
      <c r="B15" s="40">
        <f>Kalkulátor!A22</f>
        <v/>
      </c>
      <c r="C15" s="16">
        <f>Kalkulátor!E22</f>
        <v/>
      </c>
      <c r="D15" s="16">
        <f>Kalkulátor!F22</f>
        <v/>
      </c>
      <c r="E15" s="16">
        <f>Kalkulátor!G22</f>
        <v/>
      </c>
      <c r="F15" s="16">
        <f>Kalkulátor!I22</f>
        <v/>
      </c>
      <c r="G15" s="16">
        <f>Kalkulátor!J22</f>
        <v/>
      </c>
    </row>
    <row r="16" ht="17" customHeight="1">
      <c r="A16" s="19">
        <f>Kalkulátor!B23</f>
        <v/>
      </c>
      <c r="B16" s="41">
        <f>Kalkulátor!A23</f>
        <v/>
      </c>
      <c r="C16" s="20">
        <f>Kalkulátor!E23</f>
        <v/>
      </c>
      <c r="D16" s="20">
        <f>Kalkulátor!F23</f>
        <v/>
      </c>
      <c r="E16" s="20">
        <f>Kalkulátor!G23</f>
        <v/>
      </c>
      <c r="F16" s="20">
        <f>Kalkulátor!I23</f>
        <v/>
      </c>
      <c r="G16" s="20">
        <f>Kalkulátor!J23</f>
        <v/>
      </c>
    </row>
    <row r="17" ht="17" customHeight="1">
      <c r="A17" s="15">
        <f>Kalkulátor!B24</f>
        <v/>
      </c>
      <c r="B17" s="40">
        <f>Kalkulátor!A24</f>
        <v/>
      </c>
      <c r="C17" s="16">
        <f>Kalkulátor!E24</f>
        <v/>
      </c>
      <c r="D17" s="16">
        <f>Kalkulátor!F24</f>
        <v/>
      </c>
      <c r="E17" s="16">
        <f>Kalkulátor!G24</f>
        <v/>
      </c>
      <c r="F17" s="16">
        <f>Kalkulátor!I24</f>
        <v/>
      </c>
      <c r="G17" s="16">
        <f>Kalkulátor!J24</f>
        <v/>
      </c>
    </row>
    <row r="18" ht="17" customHeight="1">
      <c r="A18" s="19">
        <f>Kalkulátor!B25</f>
        <v/>
      </c>
      <c r="B18" s="41">
        <f>Kalkulátor!A25</f>
        <v/>
      </c>
      <c r="C18" s="20">
        <f>Kalkulátor!E25</f>
        <v/>
      </c>
      <c r="D18" s="20">
        <f>Kalkulátor!F25</f>
        <v/>
      </c>
      <c r="E18" s="20">
        <f>Kalkulátor!G25</f>
        <v/>
      </c>
      <c r="F18" s="20">
        <f>Kalkulátor!I25</f>
        <v/>
      </c>
      <c r="G18" s="20">
        <f>Kalkulátor!J25</f>
        <v/>
      </c>
    </row>
    <row r="19">
      <c r="A19" s="13" t="inlineStr">
        <is>
          <t>ÖSSZESEN</t>
        </is>
      </c>
      <c r="B19" s="23" t="inlineStr"/>
      <c r="C19" s="23">
        <f>SUM(C9:C18)</f>
        <v/>
      </c>
      <c r="D19" s="23">
        <f>SUM(D9:D18)</f>
        <v/>
      </c>
      <c r="E19" s="23">
        <f>SUM(E9:E18)</f>
        <v/>
      </c>
      <c r="F19" s="23">
        <f>SUM(F9:F18)</f>
        <v/>
      </c>
      <c r="G19" s="23">
        <f>SUM(G9:G18)</f>
        <v/>
      </c>
    </row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>
      <c r="A38" s="29" t="inlineStr">
        <is>
          <t>Tőke</t>
        </is>
      </c>
      <c r="B38" s="30">
        <f>SUM(Kalkulátor!F16:F25)</f>
        <v/>
      </c>
    </row>
    <row r="39">
      <c r="A39" s="29" t="inlineStr">
        <is>
          <t>Kamat</t>
        </is>
      </c>
      <c r="B39" s="30">
        <f>SUM(Kalkulátor!E16:E25)</f>
        <v/>
      </c>
    </row>
    <row r="40">
      <c r="A40" s="29" t="inlineStr">
        <is>
          <t>Előtörlesztés</t>
        </is>
      </c>
      <c r="B40" s="30">
        <f>SUM(Kalkulátor!G16:G25)</f>
        <v/>
      </c>
    </row>
  </sheetData>
  <mergeCells count="18">
    <mergeCell ref="A1:H1"/>
    <mergeCell ref="A2:H2"/>
    <mergeCell ref="A3:B3"/>
    <mergeCell ref="A4:B4"/>
    <mergeCell ref="C3:D3"/>
    <mergeCell ref="C4:D4"/>
    <mergeCell ref="E3:F3"/>
    <mergeCell ref="E4:F4"/>
    <mergeCell ref="G3:H3"/>
    <mergeCell ref="G4:H4"/>
    <mergeCell ref="A5:B5"/>
    <mergeCell ref="A6:B6"/>
    <mergeCell ref="C5:D5"/>
    <mergeCell ref="C6:D6"/>
    <mergeCell ref="E5:F5"/>
    <mergeCell ref="E6:F6"/>
    <mergeCell ref="G5:H5"/>
    <mergeCell ref="G6:H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9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18" customHeight="1">
      <c r="A1" s="31" t="inlineStr">
        <is>
          <t>ÚTMUTATÓ – HITELTÖRLESZTÉS KALKULÁTOR</t>
        </is>
      </c>
    </row>
    <row r="2" ht="18" customHeight="1">
      <c r="A2" s="32" t="inlineStr">
        <is>
          <t>1. BEMENETI ADATOK KITÖLTÉSE</t>
        </is>
      </c>
      <c r="B2" s="42" t="n"/>
      <c r="C2" s="42" t="n"/>
      <c r="D2" s="42" t="n"/>
      <c r="E2" s="42" t="n"/>
      <c r="F2" s="39" t="n"/>
    </row>
    <row r="3" ht="18" customHeight="1">
      <c r="A3" s="33" t="inlineStr">
        <is>
          <t>Hitelösszeg</t>
        </is>
      </c>
      <c r="B3" s="42" t="n"/>
      <c r="C3" s="42" t="n"/>
      <c r="D3" s="42" t="n"/>
      <c r="E3" s="42" t="n"/>
      <c r="F3" s="39" t="n"/>
    </row>
    <row r="4" ht="18" customHeight="1">
      <c r="A4" s="34" t="inlineStr">
        <is>
          <t xml:space="preserve">    Az igényelt kölcsön teljes összege forintban (Ft). Pl.: 8 500 000 Ft.</t>
        </is>
      </c>
      <c r="B4" s="42" t="n"/>
      <c r="C4" s="42" t="n"/>
      <c r="D4" s="42" t="n"/>
      <c r="E4" s="42" t="n"/>
      <c r="F4" s="39" t="n"/>
    </row>
    <row r="5" ht="18" customHeight="1">
      <c r="A5" s="33" t="inlineStr">
        <is>
          <t>Éves kamatláb (%)</t>
        </is>
      </c>
      <c r="B5" s="42" t="n"/>
      <c r="C5" s="42" t="n"/>
      <c r="D5" s="42" t="n"/>
      <c r="E5" s="42" t="n"/>
      <c r="F5" s="39" t="n"/>
    </row>
    <row r="6" ht="18" customHeight="1">
      <c r="A6" s="34" t="inlineStr">
        <is>
          <t xml:space="preserve">    A bank által meghatározott éves névleges kamatláb. Pl.: 6,9%. A havi kamatláb = éves kamatláb / 12.</t>
        </is>
      </c>
      <c r="B6" s="42" t="n"/>
      <c r="C6" s="42" t="n"/>
      <c r="D6" s="42" t="n"/>
      <c r="E6" s="42" t="n"/>
      <c r="F6" s="39" t="n"/>
    </row>
    <row r="7" ht="18" customHeight="1">
      <c r="A7" s="33" t="inlineStr">
        <is>
          <t>Futamidő (hónap)</t>
        </is>
      </c>
      <c r="B7" s="42" t="n"/>
      <c r="C7" s="42" t="n"/>
      <c r="D7" s="42" t="n"/>
      <c r="E7" s="42" t="n"/>
      <c r="F7" s="39" t="n"/>
    </row>
    <row r="8" ht="18" customHeight="1">
      <c r="A8" s="34" t="inlineStr">
        <is>
          <t xml:space="preserve">    Hány hónapra szól a hitel. Pl.: 60 hónap = 5 év, 120 hónap = 10 év, 180 hónap = 15 év.</t>
        </is>
      </c>
      <c r="B8" s="42" t="n"/>
      <c r="C8" s="42" t="n"/>
      <c r="D8" s="42" t="n"/>
      <c r="E8" s="42" t="n"/>
      <c r="F8" s="39" t="n"/>
    </row>
    <row r="9" ht="18" customHeight="1">
      <c r="A9" s="33" t="inlineStr">
        <is>
          <t>THM (%)</t>
        </is>
      </c>
      <c r="B9" s="42" t="n"/>
      <c r="C9" s="42" t="n"/>
      <c r="D9" s="42" t="n"/>
      <c r="E9" s="42" t="n"/>
      <c r="F9" s="39" t="n"/>
    </row>
    <row r="10" ht="18" customHeight="1">
      <c r="A10" s="34" t="inlineStr">
        <is>
          <t xml:space="preserve">    Teljes Hiteldíj Mutató. Tartalmazza a kamatot és minden egyéb díjat. Kötelező feltüntetni a hitelajánlatban.</t>
        </is>
      </c>
      <c r="B10" s="42" t="n"/>
      <c r="C10" s="42" t="n"/>
      <c r="D10" s="42" t="n"/>
      <c r="E10" s="42" t="n"/>
      <c r="F10" s="39" t="n"/>
    </row>
    <row r="11" ht="18" customHeight="1">
      <c r="A11" s="33" t="inlineStr">
        <is>
          <t>Hitel típusa</t>
        </is>
      </c>
      <c r="B11" s="42" t="n"/>
      <c r="C11" s="42" t="n"/>
      <c r="D11" s="42" t="n"/>
      <c r="E11" s="42" t="n"/>
      <c r="F11" s="39" t="n"/>
    </row>
    <row r="12" ht="18" customHeight="1">
      <c r="A12" s="34" t="inlineStr">
        <is>
          <t xml:space="preserve">    Legördülő listából választható: lakáshitel, személyi kölcsön, vállalati hitel, autóhitel, babaváró.</t>
        </is>
      </c>
      <c r="B12" s="42" t="n"/>
      <c r="C12" s="42" t="n"/>
      <c r="D12" s="42" t="n"/>
      <c r="E12" s="42" t="n"/>
      <c r="F12" s="39" t="n"/>
    </row>
    <row r="13" ht="18" customHeight="1">
      <c r="A13" s="33" t="inlineStr">
        <is>
          <t>Kezdő dátum</t>
        </is>
      </c>
      <c r="B13" s="42" t="n"/>
      <c r="C13" s="42" t="n"/>
      <c r="D13" s="42" t="n"/>
      <c r="E13" s="42" t="n"/>
      <c r="F13" s="39" t="n"/>
    </row>
    <row r="14" ht="18" customHeight="1">
      <c r="A14" s="34" t="inlineStr">
        <is>
          <t xml:space="preserve">    Az első törlesztőrészlet esedékességének dátuma. Formátum: ÉÉÉÉ.HH.NN. (pl.: 2026.01.15.)</t>
        </is>
      </c>
      <c r="B14" s="42" t="n"/>
      <c r="C14" s="42" t="n"/>
      <c r="D14" s="42" t="n"/>
      <c r="E14" s="42" t="n"/>
      <c r="F14" s="39" t="n"/>
    </row>
    <row r="15" ht="18" customHeight="1">
      <c r="A15" s="33" t="inlineStr">
        <is>
          <t>Előtörlesztés</t>
        </is>
      </c>
      <c r="B15" s="42" t="n"/>
      <c r="C15" s="42" t="n"/>
      <c r="D15" s="42" t="n"/>
      <c r="E15" s="42" t="n"/>
      <c r="F15" s="39" t="n"/>
    </row>
    <row r="16" ht="18" customHeight="1">
      <c r="A16" s="34" t="inlineStr">
        <is>
          <t xml:space="preserve">    Ha a hitelszerződésen felül extra összeget fizet vissza, töltse ki az előtörlesztés összegét és hónapját.</t>
        </is>
      </c>
      <c r="B16" s="42" t="n"/>
      <c r="C16" s="42" t="n"/>
      <c r="D16" s="42" t="n"/>
      <c r="E16" s="42" t="n"/>
      <c r="F16" s="39" t="n"/>
    </row>
    <row r="17" ht="18" customHeight="1">
      <c r="A17" s="32" t="inlineStr">
        <is>
          <t>2. TÖRLESZTÉSI TÁBLA OSZLOPAI</t>
        </is>
      </c>
      <c r="B17" s="42" t="n"/>
      <c r="C17" s="42" t="n"/>
      <c r="D17" s="42" t="n"/>
      <c r="E17" s="42" t="n"/>
      <c r="F17" s="39" t="n"/>
    </row>
    <row r="18" ht="18" customHeight="1">
      <c r="A18" s="33" t="inlineStr">
        <is>
          <t>Kezdő tartozás</t>
        </is>
      </c>
      <c r="B18" s="42" t="n"/>
      <c r="C18" s="42" t="n"/>
      <c r="D18" s="42" t="n"/>
      <c r="E18" s="42" t="n"/>
      <c r="F18" s="39" t="n"/>
    </row>
    <row r="19" ht="18" customHeight="1">
      <c r="A19" s="34" t="inlineStr">
        <is>
          <t xml:space="preserve">    Az adott hónap elején fennálló tőketartozás összege.</t>
        </is>
      </c>
      <c r="B19" s="42" t="n"/>
      <c r="C19" s="42" t="n"/>
      <c r="D19" s="42" t="n"/>
      <c r="E19" s="42" t="n"/>
      <c r="F19" s="39" t="n"/>
    </row>
    <row r="20" ht="18" customHeight="1">
      <c r="A20" s="33" t="inlineStr">
        <is>
          <t>Havi törlesztő</t>
        </is>
      </c>
      <c r="B20" s="42" t="n"/>
      <c r="C20" s="42" t="n"/>
      <c r="D20" s="42" t="n"/>
      <c r="E20" s="42" t="n"/>
      <c r="F20" s="39" t="n"/>
    </row>
    <row r="21" ht="18" customHeight="1">
      <c r="A21" s="34" t="inlineStr">
        <is>
          <t xml:space="preserve">    A PMT képlettel számított fix havi részlet (tőke + kamat).</t>
        </is>
      </c>
      <c r="B21" s="42" t="n"/>
      <c r="C21" s="42" t="n"/>
      <c r="D21" s="42" t="n"/>
      <c r="E21" s="42" t="n"/>
      <c r="F21" s="39" t="n"/>
    </row>
    <row r="22" ht="18" customHeight="1">
      <c r="A22" s="33" t="inlineStr">
        <is>
          <t>Kamat</t>
        </is>
      </c>
      <c r="B22" s="42" t="n"/>
      <c r="C22" s="42" t="n"/>
      <c r="D22" s="42" t="n"/>
      <c r="E22" s="42" t="n"/>
      <c r="F22" s="39" t="n"/>
    </row>
    <row r="23" ht="18" customHeight="1">
      <c r="A23" s="34" t="inlineStr">
        <is>
          <t xml:space="preserve">    Kezdő tartozás × havi kamatláb. A futamidő elején magasabb, végén alacsonyabb.</t>
        </is>
      </c>
      <c r="B23" s="42" t="n"/>
      <c r="C23" s="42" t="n"/>
      <c r="D23" s="42" t="n"/>
      <c r="E23" s="42" t="n"/>
      <c r="F23" s="39" t="n"/>
    </row>
    <row r="24" ht="18" customHeight="1">
      <c r="A24" s="33" t="inlineStr">
        <is>
          <t>Tőketörlesztés</t>
        </is>
      </c>
      <c r="B24" s="42" t="n"/>
      <c r="C24" s="42" t="n"/>
      <c r="D24" s="42" t="n"/>
      <c r="E24" s="42" t="n"/>
      <c r="F24" s="39" t="n"/>
    </row>
    <row r="25" ht="18" customHeight="1">
      <c r="A25" s="34" t="inlineStr">
        <is>
          <t xml:space="preserve">    Havi törlesztő – kamat. Idővel nő, ahogy csökken a fennálló tőketartozás.</t>
        </is>
      </c>
      <c r="B25" s="42" t="n"/>
      <c r="C25" s="42" t="n"/>
      <c r="D25" s="42" t="n"/>
      <c r="E25" s="42" t="n"/>
      <c r="F25" s="39" t="n"/>
    </row>
    <row r="26" ht="18" customHeight="1">
      <c r="A26" s="33" t="inlineStr">
        <is>
          <t>Záró tartozás</t>
        </is>
      </c>
      <c r="B26" s="42" t="n"/>
      <c r="C26" s="42" t="n"/>
      <c r="D26" s="42" t="n"/>
      <c r="E26" s="42" t="n"/>
      <c r="F26" s="39" t="n"/>
    </row>
    <row r="27" ht="18" customHeight="1">
      <c r="A27" s="34" t="inlineStr">
        <is>
          <t xml:space="preserve">    Kezdő tartozás – tőketörlesztés – előtörlesztés. Ez lesz a következő hónap kezdő tartozása.</t>
        </is>
      </c>
      <c r="B27" s="42" t="n"/>
      <c r="C27" s="42" t="n"/>
      <c r="D27" s="42" t="n"/>
      <c r="E27" s="42" t="n"/>
      <c r="F27" s="39" t="n"/>
    </row>
    <row r="28" ht="18" customHeight="1">
      <c r="A28" s="32" t="inlineStr">
        <is>
          <t>3. SZÍNKÓDOK</t>
        </is>
      </c>
      <c r="B28" s="42" t="n"/>
      <c r="C28" s="42" t="n"/>
      <c r="D28" s="42" t="n"/>
      <c r="E28" s="42" t="n"/>
      <c r="F28" s="39" t="n"/>
    </row>
    <row r="29" ht="18" customHeight="1">
      <c r="A29" s="35" t="inlineStr">
        <is>
          <t>Sárga háttér (#FFFBEB)</t>
        </is>
      </c>
      <c r="B29" s="42" t="n"/>
      <c r="C29" s="42" t="n"/>
      <c r="D29" s="42" t="n"/>
      <c r="E29" s="42" t="n"/>
      <c r="F29" s="39" t="n"/>
    </row>
    <row r="30" ht="18" customHeight="1">
      <c r="A30" s="34" t="inlineStr">
        <is>
          <t xml:space="preserve">    Input cella – ezeket kell kitölteni / módosítani.</t>
        </is>
      </c>
      <c r="B30" s="42" t="n"/>
      <c r="C30" s="42" t="n"/>
      <c r="D30" s="42" t="n"/>
      <c r="E30" s="42" t="n"/>
      <c r="F30" s="39" t="n"/>
    </row>
    <row r="31" ht="18" customHeight="1">
      <c r="A31" s="36" t="inlineStr">
        <is>
          <t>Zöld háttér (#D1FAE5)</t>
        </is>
      </c>
      <c r="B31" s="42" t="n"/>
      <c r="C31" s="42" t="n"/>
      <c r="D31" s="42" t="n"/>
      <c r="E31" s="42" t="n"/>
      <c r="F31" s="39" t="n"/>
    </row>
    <row r="32" ht="18" customHeight="1">
      <c r="A32" s="34" t="inlineStr">
        <is>
          <t xml:space="preserve">    Számított pozitív eredmény (pl. havi törlesztőrészlet).</t>
        </is>
      </c>
      <c r="B32" s="42" t="n"/>
      <c r="C32" s="42" t="n"/>
      <c r="D32" s="42" t="n"/>
      <c r="E32" s="42" t="n"/>
      <c r="F32" s="39" t="n"/>
    </row>
    <row r="33" ht="18" customHeight="1">
      <c r="A33" s="37" t="inlineStr">
        <is>
          <t>Piros/figyelmeztető (#FEF2F2)</t>
        </is>
      </c>
      <c r="B33" s="42" t="n"/>
      <c r="C33" s="42" t="n"/>
      <c r="D33" s="42" t="n"/>
      <c r="E33" s="42" t="n"/>
      <c r="F33" s="39" t="n"/>
    </row>
    <row r="34" ht="18" customHeight="1">
      <c r="A34" s="34" t="inlineStr">
        <is>
          <t xml:space="preserve">    Figyelmeztetés – pl. magas kamatteher, negatív záró egyenleg.</t>
        </is>
      </c>
      <c r="B34" s="42" t="n"/>
      <c r="C34" s="42" t="n"/>
      <c r="D34" s="42" t="n"/>
      <c r="E34" s="42" t="n"/>
      <c r="F34" s="39" t="n"/>
    </row>
    <row r="35" ht="18" customHeight="1">
      <c r="A35" s="32" t="inlineStr">
        <is>
          <t>4. VÁLLALATI HITEL – NAV / ÁFA MEGJEGYZÉS</t>
        </is>
      </c>
      <c r="B35" s="42" t="n"/>
      <c r="C35" s="42" t="n"/>
      <c r="D35" s="42" t="n"/>
      <c r="E35" s="42" t="n"/>
      <c r="F35" s="39" t="n"/>
    </row>
    <row r="36" ht="18" customHeight="1">
      <c r="A36" s="34" t="inlineStr">
        <is>
          <t xml:space="preserve">    Vállalati hitel esetén a hitelkamat általában elszámolható ráfordításként (Tao. tv. szerint).</t>
        </is>
      </c>
      <c r="B36" s="42" t="n"/>
      <c r="C36" s="42" t="n"/>
      <c r="D36" s="42" t="n"/>
      <c r="E36" s="42" t="n"/>
      <c r="F36" s="39" t="n"/>
    </row>
    <row r="37" ht="18" customHeight="1">
      <c r="A37" s="34" t="inlineStr">
        <is>
          <t xml:space="preserve">    Az ÁFA (27%) csak egyes díjakra és jutalékokra vonatkozhat – a tőketörlesztés és kamat ÁFA-mentes.</t>
        </is>
      </c>
      <c r="B37" s="42" t="n"/>
      <c r="C37" s="42" t="n"/>
      <c r="D37" s="42" t="n"/>
      <c r="E37" s="42" t="n"/>
      <c r="F37" s="39" t="n"/>
    </row>
    <row r="38" ht="18" customHeight="1">
      <c r="A38" s="34" t="inlineStr">
        <is>
          <t xml:space="preserve">    Babaváró hitelek és CSOK+ esetén egyedi jogszabályi feltételek érvényesek (NAV tájékoztató alapján).</t>
        </is>
      </c>
      <c r="B38" s="42" t="n"/>
      <c r="C38" s="42" t="n"/>
      <c r="D38" s="42" t="n"/>
      <c r="E38" s="42" t="n"/>
      <c r="F38" s="39" t="n"/>
    </row>
    <row r="39" ht="18" customHeight="1">
      <c r="A39" s="32" t="inlineStr">
        <is>
          <t>5. KÉPLETEK ÖSSZEFOGLALÓJA</t>
        </is>
      </c>
      <c r="B39" s="42" t="n"/>
      <c r="C39" s="42" t="n"/>
      <c r="D39" s="42" t="n"/>
      <c r="E39" s="42" t="n"/>
      <c r="F39" s="39" t="n"/>
    </row>
    <row r="40" ht="18" customHeight="1">
      <c r="A40" s="33" t="inlineStr">
        <is>
          <t>PMT (havi törlesztő):</t>
        </is>
      </c>
      <c r="B40" s="42" t="n"/>
      <c r="C40" s="42" t="n"/>
      <c r="D40" s="42" t="n"/>
      <c r="E40" s="42" t="n"/>
      <c r="F40" s="39" t="n"/>
    </row>
    <row r="41" ht="18" customHeight="1">
      <c r="A41" s="34" t="inlineStr">
        <is>
          <t xml:space="preserve">    =PMT(éves_kamat/12; futamidő; -hitelösszeg)  →  Fix annuitásos törlesztőrészlet.</t>
        </is>
      </c>
      <c r="B41" s="42" t="n"/>
      <c r="C41" s="42" t="n"/>
      <c r="D41" s="42" t="n"/>
      <c r="E41" s="42" t="n"/>
      <c r="F41" s="39" t="n"/>
    </row>
    <row r="42" ht="18" customHeight="1">
      <c r="A42" s="33" t="inlineStr">
        <is>
          <t>Havi kamat:</t>
        </is>
      </c>
      <c r="B42" s="42" t="n"/>
      <c r="C42" s="42" t="n"/>
      <c r="D42" s="42" t="n"/>
      <c r="E42" s="42" t="n"/>
      <c r="F42" s="39" t="n"/>
    </row>
    <row r="43" ht="18" customHeight="1">
      <c r="A43" s="34" t="inlineStr">
        <is>
          <t xml:space="preserve">    =Kezdő_tartozás × (éves_kamat / 12)</t>
        </is>
      </c>
      <c r="B43" s="42" t="n"/>
      <c r="C43" s="42" t="n"/>
      <c r="D43" s="42" t="n"/>
      <c r="E43" s="42" t="n"/>
      <c r="F43" s="39" t="n"/>
    </row>
    <row r="44" ht="18" customHeight="1">
      <c r="A44" s="33" t="inlineStr">
        <is>
          <t>Tőketörlesztés:</t>
        </is>
      </c>
      <c r="B44" s="42" t="n"/>
      <c r="C44" s="42" t="n"/>
      <c r="D44" s="42" t="n"/>
      <c r="E44" s="42" t="n"/>
      <c r="F44" s="39" t="n"/>
    </row>
    <row r="45" ht="18" customHeight="1">
      <c r="A45" s="34" t="inlineStr">
        <is>
          <t xml:space="preserve">    =Havi_törlesztő − Kamat</t>
        </is>
      </c>
      <c r="B45" s="42" t="n"/>
      <c r="C45" s="42" t="n"/>
      <c r="D45" s="42" t="n"/>
      <c r="E45" s="42" t="n"/>
      <c r="F45" s="39" t="n"/>
    </row>
    <row r="46" ht="18" customHeight="1">
      <c r="A46" s="33" t="inlineStr">
        <is>
          <t>Záró tartozás:</t>
        </is>
      </c>
      <c r="B46" s="42" t="n"/>
      <c r="C46" s="42" t="n"/>
      <c r="D46" s="42" t="n"/>
      <c r="E46" s="42" t="n"/>
      <c r="F46" s="39" t="n"/>
    </row>
    <row r="47" ht="18" customHeight="1">
      <c r="A47" s="34" t="inlineStr">
        <is>
          <t xml:space="preserve">    =Kezdő_tartozás − Tőketörlesztés − Előtörlesztés</t>
        </is>
      </c>
      <c r="B47" s="42" t="n"/>
      <c r="C47" s="42" t="n"/>
      <c r="D47" s="42" t="n"/>
      <c r="E47" s="42" t="n"/>
      <c r="F47" s="39" t="n"/>
    </row>
    <row r="48" ht="18" customHeight="1">
      <c r="A48" s="33" t="inlineStr">
        <is>
          <t>THM közelítő képlet:</t>
        </is>
      </c>
      <c r="B48" s="42" t="n"/>
      <c r="C48" s="42" t="n"/>
      <c r="D48" s="42" t="n"/>
      <c r="E48" s="42" t="n"/>
      <c r="F48" s="39" t="n"/>
    </row>
    <row r="49" ht="18" customHeight="1">
      <c r="A49" s="34" t="inlineStr">
        <is>
          <t xml:space="preserve">    A THM tartalmazza az összes díjat; pontosabb számítása NAV/MNB kalkulátorral ajánlott.</t>
        </is>
      </c>
      <c r="B49" s="42" t="n"/>
      <c r="C49" s="42" t="n"/>
      <c r="D49" s="42" t="n"/>
      <c r="E49" s="42" t="n"/>
      <c r="F49" s="39" t="n"/>
    </row>
    <row r="50" ht="18" customHeight="1"/>
    <row r="51" ht="18" customHeight="1"/>
  </sheetData>
  <mergeCells count="49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2026-06-22T05:07:25Z</dcterms:created>
  <dcterms:modified xmlns:dcterms="http://purl.org/dc/terms/" xmlns:xsi="http://www.w3.org/2001/XMLSchema-instance" xsi:type="dcterms:W3CDTF">2026-06-22T05:07:25Z</dcterms:modified>
</cp:coreProperties>
</file>