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ti étrend" sheetId="1" state="visible" r:id="rId1"/>
    <sheet xmlns:r="http://schemas.openxmlformats.org/officeDocument/2006/relationships" name="Bevásárlólista" sheetId="2" state="visible" r:id="rId2"/>
    <sheet xmlns:r="http://schemas.openxmlformats.org/officeDocument/2006/relationships" name="Összesítő és útmutató" sheetId="3" state="visible" r:id="rId3"/>
  </sheets>
  <definedNames>
    <definedName name="_xlnm._FilterDatabase" localSheetId="0" hidden="1">'Heti étrend'!$A$5:$O$105</definedName>
    <definedName name="_xlnm._FilterDatabase" localSheetId="1" hidden="1">'Bevásárlólista'!$A$5:$H$105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.mm.dd."/>
    <numFmt numFmtId="165" formatCode="# ##0"/>
    <numFmt numFmtId="166" formatCode="# ##0 &quot;Ft&quot;"/>
  </numFmts>
  <fonts count="4">
    <font>
      <name val="Calibri"/>
      <family val="2"/>
      <color theme="1"/>
      <sz val="11"/>
      <scheme val="minor"/>
    </font>
    <font>
      <name val="Aptos Display"/>
      <b val="1"/>
      <color rgb="FFFFFFFF"/>
      <sz val="16"/>
    </font>
    <font>
      <name val="Aptos"/>
      <b val="1"/>
      <color rgb="FFFFFFFF"/>
      <sz val="11"/>
    </font>
    <font>
      <name val="Aptos"/>
      <color rgb="FF1F2937"/>
      <sz val="10"/>
    </font>
  </fonts>
  <fills count="8">
    <fill>
      <patternFill/>
    </fill>
    <fill>
      <patternFill patternType="gray125"/>
    </fill>
    <fill>
      <patternFill patternType="solid">
        <fgColor rgb="FF0F766E"/>
      </patternFill>
    </fill>
    <fill>
      <patternFill patternType="solid">
        <fgColor rgb="FFFFFBEB"/>
      </patternFill>
    </fill>
    <fill>
      <patternFill patternType="solid">
        <fgColor rgb="FFE6FFFB"/>
      </patternFill>
    </fill>
    <fill>
      <patternFill patternType="solid">
        <fgColor rgb="FFF0FDFA"/>
      </patternFill>
    </fill>
    <fill>
      <patternFill patternType="solid">
        <fgColor rgb="FFFFFFFF"/>
      </patternFill>
    </fill>
    <fill>
      <patternFill patternType="solid">
        <fgColor rgb="FFC8102E"/>
      </patternFill>
    </fill>
  </fills>
  <borders count="6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D1D5DB"/>
      </top>
      <bottom/>
      <diagonal/>
    </border>
    <border>
      <left/>
      <right style="thin">
        <color rgb="FFD1D5DB"/>
      </right>
      <top style="thin">
        <color rgb="FFD1D5DB"/>
      </top>
      <bottom/>
      <diagonal/>
    </border>
    <border>
      <left/>
      <right/>
      <top style="thin">
        <color rgb="FFD1D5DB"/>
      </top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9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2" fontId="3" fillId="3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FFDC2626"/>
        <sz val="10"/>
      </font>
      <fill>
        <patternFill patternType="solid">
          <fgColor rgb="FFFEE2E2"/>
        </patternFill>
      </fill>
    </dxf>
    <dxf>
      <font>
        <name val="Aptos"/>
        <b val="1"/>
        <color rgb="FF166534"/>
        <sz val="10"/>
      </font>
      <fill>
        <patternFill patternType="solid">
          <fgColor rgb="FF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Napi kalóriabevitel és célérték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'Összesítő és útmutató'!B16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'Összesítő és útmutató'!$A$17:$A$23</f>
            </numRef>
          </cat>
          <val>
            <numRef>
              <f>'Összesítő és útmutató'!$B$17:$B$23</f>
            </numRef>
          </val>
        </ser>
        <ser>
          <idx val="1"/>
          <order val="1"/>
          <tx>
            <strRef>
              <f>'Összesítő és útmutató'!C16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'Összesítő és útmutató'!$A$17:$A$23</f>
            </numRef>
          </cat>
          <val>
            <numRef>
              <f>'Összesítő és útmutató'!$C$17:$C$23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Nap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Kalória (kcal)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Étkezéstípusok megoszlása</a:t>
            </a:r>
          </a:p>
        </rich>
      </tx>
    </title>
    <plotArea>
      <pieChart>
        <varyColors val="1"/>
        <ser>
          <idx val="0"/>
          <order val="0"/>
          <tx>
            <strRef>
              <f>'Összesítő és útmutató'!E4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'Összesítő és útmutató'!$D$5:$D$9</f>
            </numRef>
          </cat>
          <val>
            <numRef>
              <f>'Összesítő és útmutató'!$E$5:$E$9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Napi makrotápanyag-bevitel</a:t>
            </a:r>
          </a:p>
        </rich>
      </tx>
    </title>
    <plotArea>
      <lineChart>
        <grouping val="standard"/>
        <ser>
          <idx val="0"/>
          <order val="0"/>
          <tx>
            <strRef>
              <f>'Összesítő és útmutató'!D16</f>
            </strRef>
          </tx>
          <spPr>
            <a:ln xmlns:a="http://schemas.openxmlformats.org/drawingml/2006/main">
              <a:solidFill>
                <a:srgbClr val="22C55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'Összesítő és útmutató'!$A$17:$A$23</f>
            </numRef>
          </cat>
          <val>
            <numRef>
              <f>'Összesítő és útmutató'!$D$17:$D$23</f>
            </numRef>
          </val>
        </ser>
        <ser>
          <idx val="1"/>
          <order val="1"/>
          <tx>
            <strRef>
              <f>'Összesítő és útmutató'!E16</f>
            </strRef>
          </tx>
          <spPr>
            <a:ln xmlns:a="http://schemas.openxmlformats.org/drawingml/2006/main">
              <a:solidFill>
                <a:srgbClr val="14B8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'Összesítő és útmutató'!$A$17:$A$23</f>
            </numRef>
          </cat>
          <val>
            <numRef>
              <f>'Összesítő és útmutató'!$E$17:$E$23</f>
            </numRef>
          </val>
        </ser>
        <ser>
          <idx val="2"/>
          <order val="2"/>
          <tx>
            <strRef>
              <f>'Összesítő és útmutató'!F16</f>
            </strRef>
          </tx>
          <spPr>
            <a:ln xmlns:a="http://schemas.openxmlformats.org/drawingml/2006/main">
              <a:solidFill>
                <a:srgbClr val="DC262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'Összesítő és útmutató'!$A$17:$A$23</f>
            </numRef>
          </cat>
          <val>
            <numRef>
              <f>'Összesítő és útmutató'!$F$17:$F$23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Nap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Gramm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34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34" customWidth="1" min="4" max="4"/>
    <col width="13" customWidth="1" min="5" max="5"/>
    <col width="15" customWidth="1" min="6" max="6"/>
    <col width="14" customWidth="1" min="7" max="7"/>
    <col width="18" customWidth="1" min="8" max="8"/>
    <col width="12" customWidth="1" min="9" max="9"/>
    <col width="22" customWidth="1" min="10" max="10"/>
    <col width="22" customWidth="1" min="11" max="11"/>
    <col width="22" customWidth="1" min="12" max="12"/>
    <col width="31" customWidth="1" min="13" max="13"/>
    <col width="25" customWidth="1" min="14" max="14"/>
    <col width="20" customWidth="1" min="15" max="15"/>
    <col hidden="1" width="13" customWidth="1" min="16" max="16"/>
    <col hidden="1" width="13" customWidth="1" min="17" max="17"/>
  </cols>
  <sheetData>
    <row r="1" ht="28" customHeight="1">
      <c r="A1" s="1" t="inlineStr">
        <is>
          <t>Heti étrend tervező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7" t="n"/>
    </row>
    <row r="2">
      <c r="A2" s="2" t="inlineStr">
        <is>
          <t>Hét kezdete</t>
        </is>
      </c>
      <c r="B2" s="28" t="n">
        <v>46279</v>
      </c>
      <c r="C2" s="2" t="inlineStr">
        <is>
          <t>Napi célkalória</t>
        </is>
      </c>
      <c r="D2" s="29" t="n">
        <v>2000</v>
      </c>
      <c r="E2" s="2" t="inlineStr">
        <is>
          <t>Heti összes kalória</t>
        </is>
      </c>
      <c r="F2" s="30">
        <f>SUM(F6:F105)</f>
        <v/>
      </c>
      <c r="G2" s="2" t="inlineStr">
        <is>
          <t>Heti átlagos kalória</t>
        </is>
      </c>
      <c r="H2" s="30">
        <f>IFERROR(AVERAGE(F6:F105),0)</f>
        <v/>
      </c>
    </row>
    <row r="3"/>
    <row r="4"/>
    <row r="5" ht="34" customHeight="1">
      <c r="A5" s="2" t="inlineStr">
        <is>
          <t>Nap</t>
        </is>
      </c>
      <c r="B5" s="2" t="inlineStr">
        <is>
          <t>Dátum</t>
        </is>
      </c>
      <c r="C5" s="2" t="inlineStr">
        <is>
          <t>Étkezés</t>
        </is>
      </c>
      <c r="D5" s="2" t="inlineStr">
        <is>
          <t>Étel / recept neve</t>
        </is>
      </c>
      <c r="E5" s="2" t="inlineStr">
        <is>
          <t>Adag</t>
        </is>
      </c>
      <c r="F5" s="2" t="inlineStr">
        <is>
          <t>Kalória (kcal)</t>
        </is>
      </c>
      <c r="G5" s="2" t="inlineStr">
        <is>
          <t>Fehérje (g)</t>
        </is>
      </c>
      <c r="H5" s="2" t="inlineStr">
        <is>
          <t>Szénhidrát (g)</t>
        </is>
      </c>
      <c r="I5" s="2" t="inlineStr">
        <is>
          <t>Zsír (g)</t>
        </is>
      </c>
      <c r="J5" s="2" t="inlineStr">
        <is>
          <t>Allergének</t>
        </is>
      </c>
      <c r="K5" s="2" t="inlineStr">
        <is>
          <t>Elkészítési idő (perc)</t>
        </is>
      </c>
      <c r="L5" s="2" t="inlineStr">
        <is>
          <t>Elkészítés állapota</t>
        </is>
      </c>
      <c r="M5" s="2" t="inlineStr">
        <is>
          <t>Megjegyzés</t>
        </is>
      </c>
      <c r="N5" s="2" t="inlineStr">
        <is>
          <t>Napi célhoz viszonyított eltérés</t>
        </is>
      </c>
      <c r="O5" s="2" t="inlineStr">
        <is>
          <t>Célértékelés</t>
        </is>
      </c>
      <c r="P5" s="2" t="inlineStr">
        <is>
          <t>Nap</t>
        </is>
      </c>
      <c r="Q5" s="2" t="inlineStr">
        <is>
          <t>Eltolás</t>
        </is>
      </c>
    </row>
    <row r="6">
      <c r="A6" s="6" t="inlineStr">
        <is>
          <t>Hétfő</t>
        </is>
      </c>
      <c r="B6" s="31">
        <f>IF(A6="","",IFERROR('Heti étrend'!$B$2+VLOOKUP(A6,'Heti étrend'!$P$6:$Q$12,2,FALSE),""))</f>
        <v/>
      </c>
      <c r="C6" s="6" t="inlineStr">
        <is>
          <t>Reggeli</t>
        </is>
      </c>
      <c r="D6" s="8" t="inlineStr">
        <is>
          <t>Zabkása almával és dióval</t>
        </is>
      </c>
      <c r="E6" s="6" t="inlineStr">
        <is>
          <t>1 adag</t>
        </is>
      </c>
      <c r="F6" s="29" t="n">
        <v>420</v>
      </c>
      <c r="G6" s="29" t="n">
        <v>14</v>
      </c>
      <c r="H6" s="29" t="n">
        <v>58</v>
      </c>
      <c r="I6" s="29" t="n">
        <v>16</v>
      </c>
      <c r="J6" s="8" t="inlineStr">
        <is>
          <t>glutén, diófélék</t>
        </is>
      </c>
      <c r="K6" s="29" t="n">
        <v>12</v>
      </c>
      <c r="L6" s="6" t="inlineStr">
        <is>
          <t>Elkészült</t>
        </is>
      </c>
      <c r="M6" s="8" t="inlineStr">
        <is>
          <t>Előző este is előkészíthető</t>
        </is>
      </c>
      <c r="N6" s="32">
        <f>IF(F6="","",F6-'Heti étrend'!$D$2)</f>
        <v/>
      </c>
      <c r="O6" s="10">
        <f>IF(F6="","",IF(F6&gt;='Heti étrend'!$D$2,"Cél teljesítve","Alatta van"))</f>
        <v/>
      </c>
      <c r="P6" s="11" t="inlineStr">
        <is>
          <t>Hétfő</t>
        </is>
      </c>
      <c r="Q6" s="11" t="n">
        <v>0</v>
      </c>
    </row>
    <row r="7">
      <c r="A7" s="6" t="inlineStr">
        <is>
          <t>Hétfő</t>
        </is>
      </c>
      <c r="B7" s="33">
        <f>IF(A7="","",IFERROR('Heti étrend'!$B$2+VLOOKUP(A7,'Heti étrend'!$P$6:$Q$12,2,FALSE),""))</f>
        <v/>
      </c>
      <c r="C7" s="6" t="inlineStr">
        <is>
          <t>Ebéd</t>
        </is>
      </c>
      <c r="D7" s="8" t="inlineStr">
        <is>
          <t>Csirkemell barna rizzsel</t>
        </is>
      </c>
      <c r="E7" s="6" t="inlineStr">
        <is>
          <t>1 adag</t>
        </is>
      </c>
      <c r="F7" s="29" t="n">
        <v>610</v>
      </c>
      <c r="G7" s="29" t="n">
        <v>48</v>
      </c>
      <c r="H7" s="29" t="n">
        <v>62</v>
      </c>
      <c r="I7" s="29" t="n">
        <v>16</v>
      </c>
      <c r="J7" s="8" t="inlineStr">
        <is>
          <t>nincs</t>
        </is>
      </c>
      <c r="K7" s="29" t="n">
        <v>35</v>
      </c>
      <c r="L7" s="6" t="inlineStr">
        <is>
          <t>Bevásárolandó</t>
        </is>
      </c>
      <c r="M7" s="8" t="inlineStr">
        <is>
          <t>Párolt zöldséggel kiegészíthető</t>
        </is>
      </c>
      <c r="N7" s="34">
        <f>IF(F7="","",F7-'Heti étrend'!$D$2)</f>
        <v/>
      </c>
      <c r="O7" s="11">
        <f>IF(F7="","",IF(F7&gt;='Heti étrend'!$D$2,"Cél teljesítve","Alatta van"))</f>
        <v/>
      </c>
      <c r="P7" s="11" t="inlineStr">
        <is>
          <t>Kedd</t>
        </is>
      </c>
      <c r="Q7" s="11" t="n">
        <v>1</v>
      </c>
    </row>
    <row r="8">
      <c r="A8" s="6" t="inlineStr">
        <is>
          <t>Hétfő</t>
        </is>
      </c>
      <c r="B8" s="31">
        <f>IF(A8="","",IFERROR('Heti étrend'!$B$2+VLOOKUP(A8,'Heti étrend'!$P$6:$Q$12,2,FALSE),""))</f>
        <v/>
      </c>
      <c r="C8" s="6" t="inlineStr">
        <is>
          <t>Vacsora</t>
        </is>
      </c>
      <c r="D8" s="8" t="inlineStr">
        <is>
          <t>Görög saláta fetával</t>
        </is>
      </c>
      <c r="E8" s="6" t="inlineStr">
        <is>
          <t>1 adag</t>
        </is>
      </c>
      <c r="F8" s="29" t="n">
        <v>380</v>
      </c>
      <c r="G8" s="29" t="n">
        <v>15</v>
      </c>
      <c r="H8" s="29" t="n">
        <v>22</v>
      </c>
      <c r="I8" s="29" t="n">
        <v>26</v>
      </c>
      <c r="J8" s="8" t="inlineStr">
        <is>
          <t>tej</t>
        </is>
      </c>
      <c r="K8" s="29" t="n">
        <v>15</v>
      </c>
      <c r="L8" s="6" t="inlineStr">
        <is>
          <t>Tervezett</t>
        </is>
      </c>
      <c r="M8" s="8" t="inlineStr">
        <is>
          <t>Olívabogyó opcionális</t>
        </is>
      </c>
      <c r="N8" s="32">
        <f>IF(F8="","",F8-'Heti étrend'!$D$2)</f>
        <v/>
      </c>
      <c r="O8" s="10">
        <f>IF(F8="","",IF(F8&gt;='Heti étrend'!$D$2,"Cél teljesítve","Alatta van"))</f>
        <v/>
      </c>
      <c r="P8" s="11" t="inlineStr">
        <is>
          <t>Szerda</t>
        </is>
      </c>
      <c r="Q8" s="11" t="n">
        <v>2</v>
      </c>
    </row>
    <row r="9">
      <c r="A9" s="6" t="inlineStr">
        <is>
          <t>Kedd</t>
        </is>
      </c>
      <c r="B9" s="33">
        <f>IF(A9="","",IFERROR('Heti étrend'!$B$2+VLOOKUP(A9,'Heti étrend'!$P$6:$Q$12,2,FALSE),""))</f>
        <v/>
      </c>
      <c r="C9" s="6" t="inlineStr">
        <is>
          <t>Reggeli</t>
        </is>
      </c>
      <c r="D9" s="8" t="inlineStr">
        <is>
          <t>Tojásrántotta teljes kiőrlésű kenyérrel</t>
        </is>
      </c>
      <c r="E9" s="6" t="inlineStr">
        <is>
          <t>1 adag</t>
        </is>
      </c>
      <c r="F9" s="29" t="n">
        <v>460</v>
      </c>
      <c r="G9" s="29" t="n">
        <v>27</v>
      </c>
      <c r="H9" s="29" t="n">
        <v>34</v>
      </c>
      <c r="I9" s="29" t="n">
        <v>24</v>
      </c>
      <c r="J9" s="8" t="inlineStr">
        <is>
          <t>tojás, glutén</t>
        </is>
      </c>
      <c r="K9" s="29" t="n">
        <v>15</v>
      </c>
      <c r="L9" s="6" t="inlineStr">
        <is>
          <t>Elkészült</t>
        </is>
      </c>
      <c r="M9" s="8" t="inlineStr">
        <is>
          <t>Friss paprikával</t>
        </is>
      </c>
      <c r="N9" s="34">
        <f>IF(F9="","",F9-'Heti étrend'!$D$2)</f>
        <v/>
      </c>
      <c r="O9" s="11">
        <f>IF(F9="","",IF(F9&gt;='Heti étrend'!$D$2,"Cél teljesítve","Alatta van"))</f>
        <v/>
      </c>
      <c r="P9" s="11" t="inlineStr">
        <is>
          <t>Csütörtök</t>
        </is>
      </c>
      <c r="Q9" s="11" t="n">
        <v>3</v>
      </c>
    </row>
    <row r="10">
      <c r="A10" s="6" t="inlineStr">
        <is>
          <t>Kedd</t>
        </is>
      </c>
      <c r="B10" s="31">
        <f>IF(A10="","",IFERROR('Heti étrend'!$B$2+VLOOKUP(A10,'Heti étrend'!$P$6:$Q$12,2,FALSE),""))</f>
        <v/>
      </c>
      <c r="C10" s="6" t="inlineStr">
        <is>
          <t>Ebéd</t>
        </is>
      </c>
      <c r="D10" s="8" t="inlineStr">
        <is>
          <t>Lencsefőzelék főtt tojással</t>
        </is>
      </c>
      <c r="E10" s="6" t="inlineStr">
        <is>
          <t>1 adag</t>
        </is>
      </c>
      <c r="F10" s="29" t="n">
        <v>520</v>
      </c>
      <c r="G10" s="29" t="n">
        <v>23</v>
      </c>
      <c r="H10" s="29" t="n">
        <v>54</v>
      </c>
      <c r="I10" s="29" t="n">
        <v>20</v>
      </c>
      <c r="J10" s="8" t="inlineStr">
        <is>
          <t>tojás</t>
        </is>
      </c>
      <c r="K10" s="29" t="n">
        <v>40</v>
      </c>
      <c r="L10" s="6" t="inlineStr">
        <is>
          <t>Tervezett</t>
        </is>
      </c>
      <c r="M10" s="8" t="inlineStr">
        <is>
          <t>Cukor nélkül készítve</t>
        </is>
      </c>
      <c r="N10" s="32">
        <f>IF(F10="","",F10-'Heti étrend'!$D$2)</f>
        <v/>
      </c>
      <c r="O10" s="10">
        <f>IF(F10="","",IF(F10&gt;='Heti étrend'!$D$2,"Cél teljesítve","Alatta van"))</f>
        <v/>
      </c>
      <c r="P10" s="11" t="inlineStr">
        <is>
          <t>Péntek</t>
        </is>
      </c>
      <c r="Q10" s="11" t="n">
        <v>4</v>
      </c>
    </row>
    <row r="11">
      <c r="A11" s="6" t="inlineStr">
        <is>
          <t>Szerda</t>
        </is>
      </c>
      <c r="B11" s="33">
        <f>IF(A11="","",IFERROR('Heti étrend'!$B$2+VLOOKUP(A11,'Heti étrend'!$P$6:$Q$12,2,FALSE),""))</f>
        <v/>
      </c>
      <c r="C11" s="6" t="inlineStr">
        <is>
          <t>Reggeli</t>
        </is>
      </c>
      <c r="D11" s="8" t="inlineStr">
        <is>
          <t>Natúr joghurt müzlivel</t>
        </is>
      </c>
      <c r="E11" s="6" t="inlineStr">
        <is>
          <t>1 adag</t>
        </is>
      </c>
      <c r="F11" s="29" t="n">
        <v>390</v>
      </c>
      <c r="G11" s="29" t="n">
        <v>19</v>
      </c>
      <c r="H11" s="29" t="n">
        <v>48</v>
      </c>
      <c r="I11" s="29" t="n">
        <v>13</v>
      </c>
      <c r="J11" s="8" t="inlineStr">
        <is>
          <t>tej, glutén</t>
        </is>
      </c>
      <c r="K11" s="29" t="n">
        <v>8</v>
      </c>
      <c r="L11" s="6" t="inlineStr">
        <is>
          <t>Elkészült</t>
        </is>
      </c>
      <c r="M11" s="8" t="inlineStr">
        <is>
          <t>Szezonális gyümölccsel</t>
        </is>
      </c>
      <c r="N11" s="34">
        <f>IF(F11="","",F11-'Heti étrend'!$D$2)</f>
        <v/>
      </c>
      <c r="O11" s="11">
        <f>IF(F11="","",IF(F11&gt;='Heti étrend'!$D$2,"Cél teljesítve","Alatta van"))</f>
        <v/>
      </c>
      <c r="P11" s="11" t="inlineStr">
        <is>
          <t>Szombat</t>
        </is>
      </c>
      <c r="Q11" s="11" t="n">
        <v>5</v>
      </c>
    </row>
    <row r="12">
      <c r="A12" s="6" t="inlineStr">
        <is>
          <t>Szerda</t>
        </is>
      </c>
      <c r="B12" s="31">
        <f>IF(A12="","",IFERROR('Heti étrend'!$B$2+VLOOKUP(A12,'Heti étrend'!$P$6:$Q$12,2,FALSE),""))</f>
        <v/>
      </c>
      <c r="C12" s="6" t="inlineStr">
        <is>
          <t>Vacsora</t>
        </is>
      </c>
      <c r="D12" s="8" t="inlineStr">
        <is>
          <t>Tonhalas tésztasaláta</t>
        </is>
      </c>
      <c r="E12" s="6" t="inlineStr">
        <is>
          <t>1 adag</t>
        </is>
      </c>
      <c r="F12" s="29" t="n">
        <v>560</v>
      </c>
      <c r="G12" s="29" t="n">
        <v>33</v>
      </c>
      <c r="H12" s="29" t="n">
        <v>58</v>
      </c>
      <c r="I12" s="29" t="n">
        <v>18</v>
      </c>
      <c r="J12" s="8" t="inlineStr">
        <is>
          <t>glutén, hal</t>
        </is>
      </c>
      <c r="K12" s="29" t="n">
        <v>25</v>
      </c>
      <c r="L12" s="6" t="inlineStr">
        <is>
          <t>Bevásárolandó</t>
        </is>
      </c>
      <c r="M12" s="8" t="inlineStr">
        <is>
          <t>Teljes kiőrlésű tésztával</t>
        </is>
      </c>
      <c r="N12" s="32">
        <f>IF(F12="","",F12-'Heti étrend'!$D$2)</f>
        <v/>
      </c>
      <c r="O12" s="10">
        <f>IF(F12="","",IF(F12&gt;='Heti étrend'!$D$2,"Cél teljesítve","Alatta van"))</f>
        <v/>
      </c>
      <c r="P12" s="11" t="inlineStr">
        <is>
          <t>Vasárnap</t>
        </is>
      </c>
      <c r="Q12" s="11" t="n">
        <v>6</v>
      </c>
    </row>
    <row r="13">
      <c r="A13" s="6" t="inlineStr">
        <is>
          <t>Csütörtök</t>
        </is>
      </c>
      <c r="B13" s="33">
        <f>IF(A13="","",IFERROR('Heti étrend'!$B$2+VLOOKUP(A13,'Heti étrend'!$P$6:$Q$12,2,FALSE),""))</f>
        <v/>
      </c>
      <c r="C13" s="6" t="inlineStr">
        <is>
          <t>Ebéd</t>
        </is>
      </c>
      <c r="D13" s="8" t="inlineStr">
        <is>
          <t>Pulykaragu bulgurral</t>
        </is>
      </c>
      <c r="E13" s="6" t="inlineStr">
        <is>
          <t>1 adag</t>
        </is>
      </c>
      <c r="F13" s="29" t="n">
        <v>590</v>
      </c>
      <c r="G13" s="29" t="n">
        <v>44</v>
      </c>
      <c r="H13" s="29" t="n">
        <v>60</v>
      </c>
      <c r="I13" s="29" t="n">
        <v>17</v>
      </c>
      <c r="J13" s="8" t="inlineStr">
        <is>
          <t>glutén</t>
        </is>
      </c>
      <c r="K13" s="29" t="n">
        <v>35</v>
      </c>
      <c r="L13" s="6" t="inlineStr">
        <is>
          <t>Tervezett</t>
        </is>
      </c>
      <c r="M13" s="8" t="inlineStr">
        <is>
          <t>Fagyasztott zöldséggel is készíthető</t>
        </is>
      </c>
      <c r="N13" s="34">
        <f>IF(F13="","",F13-'Heti étrend'!$D$2)</f>
        <v/>
      </c>
      <c r="O13" s="11">
        <f>IF(F13="","",IF(F13&gt;='Heti étrend'!$D$2,"Cél teljesítve","Alatta van"))</f>
        <v/>
      </c>
    </row>
    <row r="14">
      <c r="A14" s="6" t="inlineStr">
        <is>
          <t>Péntek</t>
        </is>
      </c>
      <c r="B14" s="31">
        <f>IF(A14="","",IFERROR('Heti étrend'!$B$2+VLOOKUP(A14,'Heti étrend'!$P$6:$Q$12,2,FALSE),""))</f>
        <v/>
      </c>
      <c r="C14" s="6" t="inlineStr">
        <is>
          <t>Vacsora</t>
        </is>
      </c>
      <c r="D14" s="8" t="inlineStr">
        <is>
          <t>Zöldségkrémleves pirítóssal</t>
        </is>
      </c>
      <c r="E14" s="6" t="inlineStr">
        <is>
          <t>1 adag</t>
        </is>
      </c>
      <c r="F14" s="29" t="n">
        <v>410</v>
      </c>
      <c r="G14" s="29" t="n">
        <v>12</v>
      </c>
      <c r="H14" s="29" t="n">
        <v>52</v>
      </c>
      <c r="I14" s="29" t="n">
        <v>16</v>
      </c>
      <c r="J14" s="8" t="inlineStr">
        <is>
          <t>glutén, tej</t>
        </is>
      </c>
      <c r="K14" s="29" t="n">
        <v>30</v>
      </c>
      <c r="L14" s="6" t="inlineStr">
        <is>
          <t>Elkészült</t>
        </is>
      </c>
      <c r="M14" s="8" t="inlineStr">
        <is>
          <t>Sajttal tálalható</t>
        </is>
      </c>
      <c r="N14" s="32">
        <f>IF(F14="","",F14-'Heti étrend'!$D$2)</f>
        <v/>
      </c>
      <c r="O14" s="10">
        <f>IF(F14="","",IF(F14&gt;='Heti étrend'!$D$2,"Cél teljesítve","Alatta van"))</f>
        <v/>
      </c>
    </row>
    <row r="15">
      <c r="A15" s="6" t="inlineStr">
        <is>
          <t>Szombat</t>
        </is>
      </c>
      <c r="B15" s="33">
        <f>IF(A15="","",IFERROR('Heti étrend'!$B$2+VLOOKUP(A15,'Heti étrend'!$P$6:$Q$12,2,FALSE),""))</f>
        <v/>
      </c>
      <c r="C15" s="6" t="inlineStr">
        <is>
          <t>Ebéd</t>
        </is>
      </c>
      <c r="D15" s="8" t="inlineStr">
        <is>
          <t>Rakott karfiol</t>
        </is>
      </c>
      <c r="E15" s="6" t="inlineStr">
        <is>
          <t>1 adag</t>
        </is>
      </c>
      <c r="F15" s="29" t="n">
        <v>680</v>
      </c>
      <c r="G15" s="29" t="n">
        <v>35</v>
      </c>
      <c r="H15" s="29" t="n">
        <v>46</v>
      </c>
      <c r="I15" s="29" t="n">
        <v>36</v>
      </c>
      <c r="J15" s="8" t="inlineStr">
        <is>
          <t>tej, tojás</t>
        </is>
      </c>
      <c r="K15" s="29" t="n">
        <v>55</v>
      </c>
      <c r="L15" s="6" t="inlineStr">
        <is>
          <t>Tervezett</t>
        </is>
      </c>
      <c r="M15" s="8" t="inlineStr">
        <is>
          <t>Maradék másnap ebédre is jó</t>
        </is>
      </c>
      <c r="N15" s="34">
        <f>IF(F15="","",F15-'Heti étrend'!$D$2)</f>
        <v/>
      </c>
      <c r="O15" s="11">
        <f>IF(F15="","",IF(F15&gt;='Heti étrend'!$D$2,"Cél teljesítve","Alatta van"))</f>
        <v/>
      </c>
    </row>
    <row r="16">
      <c r="A16" s="6" t="n"/>
      <c r="B16" s="31">
        <f>IF(A16="","",IFERROR('Heti étrend'!$B$2+VLOOKUP(A16,'Heti étrend'!$P$6:$Q$12,2,FALSE),""))</f>
        <v/>
      </c>
      <c r="C16" s="6" t="n"/>
      <c r="D16" s="8" t="n"/>
      <c r="E16" s="6" t="n"/>
      <c r="F16" s="29" t="n"/>
      <c r="G16" s="29" t="n"/>
      <c r="H16" s="29" t="n"/>
      <c r="I16" s="29" t="n"/>
      <c r="J16" s="8" t="n"/>
      <c r="K16" s="29" t="n"/>
      <c r="L16" s="6" t="n"/>
      <c r="M16" s="8" t="n"/>
      <c r="N16" s="32">
        <f>IF(F16="","",F16-'Heti étrend'!$D$2)</f>
        <v/>
      </c>
      <c r="O16" s="10">
        <f>IF(F16="","",IF(F16&gt;='Heti étrend'!$D$2,"Cél teljesítve","Alatta van"))</f>
        <v/>
      </c>
    </row>
    <row r="17">
      <c r="A17" s="6" t="n"/>
      <c r="B17" s="33">
        <f>IF(A17="","",IFERROR('Heti étrend'!$B$2+VLOOKUP(A17,'Heti étrend'!$P$6:$Q$12,2,FALSE),""))</f>
        <v/>
      </c>
      <c r="C17" s="6" t="n"/>
      <c r="D17" s="8" t="n"/>
      <c r="E17" s="6" t="n"/>
      <c r="F17" s="29" t="n"/>
      <c r="G17" s="29" t="n"/>
      <c r="H17" s="29" t="n"/>
      <c r="I17" s="29" t="n"/>
      <c r="J17" s="8" t="n"/>
      <c r="K17" s="29" t="n"/>
      <c r="L17" s="6" t="n"/>
      <c r="M17" s="8" t="n"/>
      <c r="N17" s="34">
        <f>IF(F17="","",F17-'Heti étrend'!$D$2)</f>
        <v/>
      </c>
      <c r="O17" s="11">
        <f>IF(F17="","",IF(F17&gt;='Heti étrend'!$D$2,"Cél teljesítve","Alatta van"))</f>
        <v/>
      </c>
    </row>
    <row r="18">
      <c r="A18" s="6" t="n"/>
      <c r="B18" s="31">
        <f>IF(A18="","",IFERROR('Heti étrend'!$B$2+VLOOKUP(A18,'Heti étrend'!$P$6:$Q$12,2,FALSE),""))</f>
        <v/>
      </c>
      <c r="C18" s="6" t="n"/>
      <c r="D18" s="8" t="n"/>
      <c r="E18" s="6" t="n"/>
      <c r="F18" s="29" t="n"/>
      <c r="G18" s="29" t="n"/>
      <c r="H18" s="29" t="n"/>
      <c r="I18" s="29" t="n"/>
      <c r="J18" s="8" t="n"/>
      <c r="K18" s="29" t="n"/>
      <c r="L18" s="6" t="n"/>
      <c r="M18" s="8" t="n"/>
      <c r="N18" s="32">
        <f>IF(F18="","",F18-'Heti étrend'!$D$2)</f>
        <v/>
      </c>
      <c r="O18" s="10">
        <f>IF(F18="","",IF(F18&gt;='Heti étrend'!$D$2,"Cél teljesítve","Alatta van"))</f>
        <v/>
      </c>
    </row>
    <row r="19">
      <c r="A19" s="6" t="n"/>
      <c r="B19" s="33">
        <f>IF(A19="","",IFERROR('Heti étrend'!$B$2+VLOOKUP(A19,'Heti étrend'!$P$6:$Q$12,2,FALSE),""))</f>
        <v/>
      </c>
      <c r="C19" s="6" t="n"/>
      <c r="D19" s="8" t="n"/>
      <c r="E19" s="6" t="n"/>
      <c r="F19" s="29" t="n"/>
      <c r="G19" s="29" t="n"/>
      <c r="H19" s="29" t="n"/>
      <c r="I19" s="29" t="n"/>
      <c r="J19" s="8" t="n"/>
      <c r="K19" s="29" t="n"/>
      <c r="L19" s="6" t="n"/>
      <c r="M19" s="8" t="n"/>
      <c r="N19" s="34">
        <f>IF(F19="","",F19-'Heti étrend'!$D$2)</f>
        <v/>
      </c>
      <c r="O19" s="11">
        <f>IF(F19="","",IF(F19&gt;='Heti étrend'!$D$2,"Cél teljesítve","Alatta van"))</f>
        <v/>
      </c>
    </row>
    <row r="20">
      <c r="A20" s="6" t="n"/>
      <c r="B20" s="31">
        <f>IF(A20="","",IFERROR('Heti étrend'!$B$2+VLOOKUP(A20,'Heti étrend'!$P$6:$Q$12,2,FALSE),""))</f>
        <v/>
      </c>
      <c r="C20" s="6" t="n"/>
      <c r="D20" s="8" t="n"/>
      <c r="E20" s="6" t="n"/>
      <c r="F20" s="29" t="n"/>
      <c r="G20" s="29" t="n"/>
      <c r="H20" s="29" t="n"/>
      <c r="I20" s="29" t="n"/>
      <c r="J20" s="8" t="n"/>
      <c r="K20" s="29" t="n"/>
      <c r="L20" s="6" t="n"/>
      <c r="M20" s="8" t="n"/>
      <c r="N20" s="32">
        <f>IF(F20="","",F20-'Heti étrend'!$D$2)</f>
        <v/>
      </c>
      <c r="O20" s="10">
        <f>IF(F20="","",IF(F20&gt;='Heti étrend'!$D$2,"Cél teljesítve","Alatta van"))</f>
        <v/>
      </c>
    </row>
    <row r="21">
      <c r="A21" s="6" t="n"/>
      <c r="B21" s="33">
        <f>IF(A21="","",IFERROR('Heti étrend'!$B$2+VLOOKUP(A21,'Heti étrend'!$P$6:$Q$12,2,FALSE),""))</f>
        <v/>
      </c>
      <c r="C21" s="6" t="n"/>
      <c r="D21" s="8" t="n"/>
      <c r="E21" s="6" t="n"/>
      <c r="F21" s="29" t="n"/>
      <c r="G21" s="29" t="n"/>
      <c r="H21" s="29" t="n"/>
      <c r="I21" s="29" t="n"/>
      <c r="J21" s="8" t="n"/>
      <c r="K21" s="29" t="n"/>
      <c r="L21" s="6" t="n"/>
      <c r="M21" s="8" t="n"/>
      <c r="N21" s="34">
        <f>IF(F21="","",F21-'Heti étrend'!$D$2)</f>
        <v/>
      </c>
      <c r="O21" s="11">
        <f>IF(F21="","",IF(F21&gt;='Heti étrend'!$D$2,"Cél teljesítve","Alatta van"))</f>
        <v/>
      </c>
    </row>
    <row r="22">
      <c r="A22" s="6" t="n"/>
      <c r="B22" s="31">
        <f>IF(A22="","",IFERROR('Heti étrend'!$B$2+VLOOKUP(A22,'Heti étrend'!$P$6:$Q$12,2,FALSE),""))</f>
        <v/>
      </c>
      <c r="C22" s="6" t="n"/>
      <c r="D22" s="8" t="n"/>
      <c r="E22" s="6" t="n"/>
      <c r="F22" s="29" t="n"/>
      <c r="G22" s="29" t="n"/>
      <c r="H22" s="29" t="n"/>
      <c r="I22" s="29" t="n"/>
      <c r="J22" s="8" t="n"/>
      <c r="K22" s="29" t="n"/>
      <c r="L22" s="6" t="n"/>
      <c r="M22" s="8" t="n"/>
      <c r="N22" s="32">
        <f>IF(F22="","",F22-'Heti étrend'!$D$2)</f>
        <v/>
      </c>
      <c r="O22" s="10">
        <f>IF(F22="","",IF(F22&gt;='Heti étrend'!$D$2,"Cél teljesítve","Alatta van"))</f>
        <v/>
      </c>
    </row>
    <row r="23">
      <c r="A23" s="6" t="n"/>
      <c r="B23" s="33">
        <f>IF(A23="","",IFERROR('Heti étrend'!$B$2+VLOOKUP(A23,'Heti étrend'!$P$6:$Q$12,2,FALSE),""))</f>
        <v/>
      </c>
      <c r="C23" s="6" t="n"/>
      <c r="D23" s="8" t="n"/>
      <c r="E23" s="6" t="n"/>
      <c r="F23" s="29" t="n"/>
      <c r="G23" s="29" t="n"/>
      <c r="H23" s="29" t="n"/>
      <c r="I23" s="29" t="n"/>
      <c r="J23" s="8" t="n"/>
      <c r="K23" s="29" t="n"/>
      <c r="L23" s="6" t="n"/>
      <c r="M23" s="8" t="n"/>
      <c r="N23" s="34">
        <f>IF(F23="","",F23-'Heti étrend'!$D$2)</f>
        <v/>
      </c>
      <c r="O23" s="11">
        <f>IF(F23="","",IF(F23&gt;='Heti étrend'!$D$2,"Cél teljesítve","Alatta van"))</f>
        <v/>
      </c>
    </row>
    <row r="24">
      <c r="A24" s="6" t="n"/>
      <c r="B24" s="31">
        <f>IF(A24="","",IFERROR('Heti étrend'!$B$2+VLOOKUP(A24,'Heti étrend'!$P$6:$Q$12,2,FALSE),""))</f>
        <v/>
      </c>
      <c r="C24" s="6" t="n"/>
      <c r="D24" s="8" t="n"/>
      <c r="E24" s="6" t="n"/>
      <c r="F24" s="29" t="n"/>
      <c r="G24" s="29" t="n"/>
      <c r="H24" s="29" t="n"/>
      <c r="I24" s="29" t="n"/>
      <c r="J24" s="8" t="n"/>
      <c r="K24" s="29" t="n"/>
      <c r="L24" s="6" t="n"/>
      <c r="M24" s="8" t="n"/>
      <c r="N24" s="32">
        <f>IF(F24="","",F24-'Heti étrend'!$D$2)</f>
        <v/>
      </c>
      <c r="O24" s="10">
        <f>IF(F24="","",IF(F24&gt;='Heti étrend'!$D$2,"Cél teljesítve","Alatta van"))</f>
        <v/>
      </c>
    </row>
    <row r="25">
      <c r="A25" s="6" t="n"/>
      <c r="B25" s="33">
        <f>IF(A25="","",IFERROR('Heti étrend'!$B$2+VLOOKUP(A25,'Heti étrend'!$P$6:$Q$12,2,FALSE),""))</f>
        <v/>
      </c>
      <c r="C25" s="6" t="n"/>
      <c r="D25" s="8" t="n"/>
      <c r="E25" s="6" t="n"/>
      <c r="F25" s="29" t="n"/>
      <c r="G25" s="29" t="n"/>
      <c r="H25" s="29" t="n"/>
      <c r="I25" s="29" t="n"/>
      <c r="J25" s="8" t="n"/>
      <c r="K25" s="29" t="n"/>
      <c r="L25" s="6" t="n"/>
      <c r="M25" s="8" t="n"/>
      <c r="N25" s="34">
        <f>IF(F25="","",F25-'Heti étrend'!$D$2)</f>
        <v/>
      </c>
      <c r="O25" s="11">
        <f>IF(F25="","",IF(F25&gt;='Heti étrend'!$D$2,"Cél teljesítve","Alatta van"))</f>
        <v/>
      </c>
    </row>
    <row r="26">
      <c r="A26" s="6" t="n"/>
      <c r="B26" s="31">
        <f>IF(A26="","",IFERROR('Heti étrend'!$B$2+VLOOKUP(A26,'Heti étrend'!$P$6:$Q$12,2,FALSE),""))</f>
        <v/>
      </c>
      <c r="C26" s="6" t="n"/>
      <c r="D26" s="8" t="n"/>
      <c r="E26" s="6" t="n"/>
      <c r="F26" s="29" t="n"/>
      <c r="G26" s="29" t="n"/>
      <c r="H26" s="29" t="n"/>
      <c r="I26" s="29" t="n"/>
      <c r="J26" s="8" t="n"/>
      <c r="K26" s="29" t="n"/>
      <c r="L26" s="6" t="n"/>
      <c r="M26" s="8" t="n"/>
      <c r="N26" s="32">
        <f>IF(F26="","",F26-'Heti étrend'!$D$2)</f>
        <v/>
      </c>
      <c r="O26" s="10">
        <f>IF(F26="","",IF(F26&gt;='Heti étrend'!$D$2,"Cél teljesítve","Alatta van"))</f>
        <v/>
      </c>
    </row>
    <row r="27">
      <c r="A27" s="6" t="n"/>
      <c r="B27" s="33">
        <f>IF(A27="","",IFERROR('Heti étrend'!$B$2+VLOOKUP(A27,'Heti étrend'!$P$6:$Q$12,2,FALSE),""))</f>
        <v/>
      </c>
      <c r="C27" s="6" t="n"/>
      <c r="D27" s="8" t="n"/>
      <c r="E27" s="6" t="n"/>
      <c r="F27" s="29" t="n"/>
      <c r="G27" s="29" t="n"/>
      <c r="H27" s="29" t="n"/>
      <c r="I27" s="29" t="n"/>
      <c r="J27" s="8" t="n"/>
      <c r="K27" s="29" t="n"/>
      <c r="L27" s="6" t="n"/>
      <c r="M27" s="8" t="n"/>
      <c r="N27" s="34">
        <f>IF(F27="","",F27-'Heti étrend'!$D$2)</f>
        <v/>
      </c>
      <c r="O27" s="11">
        <f>IF(F27="","",IF(F27&gt;='Heti étrend'!$D$2,"Cél teljesítve","Alatta van"))</f>
        <v/>
      </c>
    </row>
    <row r="28">
      <c r="A28" s="6" t="n"/>
      <c r="B28" s="31">
        <f>IF(A28="","",IFERROR('Heti étrend'!$B$2+VLOOKUP(A28,'Heti étrend'!$P$6:$Q$12,2,FALSE),""))</f>
        <v/>
      </c>
      <c r="C28" s="6" t="n"/>
      <c r="D28" s="8" t="n"/>
      <c r="E28" s="6" t="n"/>
      <c r="F28" s="29" t="n"/>
      <c r="G28" s="29" t="n"/>
      <c r="H28" s="29" t="n"/>
      <c r="I28" s="29" t="n"/>
      <c r="J28" s="8" t="n"/>
      <c r="K28" s="29" t="n"/>
      <c r="L28" s="6" t="n"/>
      <c r="M28" s="8" t="n"/>
      <c r="N28" s="32">
        <f>IF(F28="","",F28-'Heti étrend'!$D$2)</f>
        <v/>
      </c>
      <c r="O28" s="10">
        <f>IF(F28="","",IF(F28&gt;='Heti étrend'!$D$2,"Cél teljesítve","Alatta van"))</f>
        <v/>
      </c>
    </row>
    <row r="29">
      <c r="A29" s="6" t="n"/>
      <c r="B29" s="33">
        <f>IF(A29="","",IFERROR('Heti étrend'!$B$2+VLOOKUP(A29,'Heti étrend'!$P$6:$Q$12,2,FALSE),""))</f>
        <v/>
      </c>
      <c r="C29" s="6" t="n"/>
      <c r="D29" s="8" t="n"/>
      <c r="E29" s="6" t="n"/>
      <c r="F29" s="29" t="n"/>
      <c r="G29" s="29" t="n"/>
      <c r="H29" s="29" t="n"/>
      <c r="I29" s="29" t="n"/>
      <c r="J29" s="8" t="n"/>
      <c r="K29" s="29" t="n"/>
      <c r="L29" s="6" t="n"/>
      <c r="M29" s="8" t="n"/>
      <c r="N29" s="34">
        <f>IF(F29="","",F29-'Heti étrend'!$D$2)</f>
        <v/>
      </c>
      <c r="O29" s="11">
        <f>IF(F29="","",IF(F29&gt;='Heti étrend'!$D$2,"Cél teljesítve","Alatta van"))</f>
        <v/>
      </c>
    </row>
    <row r="30">
      <c r="A30" s="6" t="n"/>
      <c r="B30" s="31">
        <f>IF(A30="","",IFERROR('Heti étrend'!$B$2+VLOOKUP(A30,'Heti étrend'!$P$6:$Q$12,2,FALSE),""))</f>
        <v/>
      </c>
      <c r="C30" s="6" t="n"/>
      <c r="D30" s="8" t="n"/>
      <c r="E30" s="6" t="n"/>
      <c r="F30" s="29" t="n"/>
      <c r="G30" s="29" t="n"/>
      <c r="H30" s="29" t="n"/>
      <c r="I30" s="29" t="n"/>
      <c r="J30" s="8" t="n"/>
      <c r="K30" s="29" t="n"/>
      <c r="L30" s="6" t="n"/>
      <c r="M30" s="8" t="n"/>
      <c r="N30" s="32">
        <f>IF(F30="","",F30-'Heti étrend'!$D$2)</f>
        <v/>
      </c>
      <c r="O30" s="10">
        <f>IF(F30="","",IF(F30&gt;='Heti étrend'!$D$2,"Cél teljesítve","Alatta van"))</f>
        <v/>
      </c>
    </row>
    <row r="31">
      <c r="A31" s="6" t="n"/>
      <c r="B31" s="33">
        <f>IF(A31="","",IFERROR('Heti étrend'!$B$2+VLOOKUP(A31,'Heti étrend'!$P$6:$Q$12,2,FALSE),""))</f>
        <v/>
      </c>
      <c r="C31" s="6" t="n"/>
      <c r="D31" s="8" t="n"/>
      <c r="E31" s="6" t="n"/>
      <c r="F31" s="29" t="n"/>
      <c r="G31" s="29" t="n"/>
      <c r="H31" s="29" t="n"/>
      <c r="I31" s="29" t="n"/>
      <c r="J31" s="8" t="n"/>
      <c r="K31" s="29" t="n"/>
      <c r="L31" s="6" t="n"/>
      <c r="M31" s="8" t="n"/>
      <c r="N31" s="34">
        <f>IF(F31="","",F31-'Heti étrend'!$D$2)</f>
        <v/>
      </c>
      <c r="O31" s="11">
        <f>IF(F31="","",IF(F31&gt;='Heti étrend'!$D$2,"Cél teljesítve","Alatta van"))</f>
        <v/>
      </c>
    </row>
    <row r="32">
      <c r="A32" s="6" t="n"/>
      <c r="B32" s="31">
        <f>IF(A32="","",IFERROR('Heti étrend'!$B$2+VLOOKUP(A32,'Heti étrend'!$P$6:$Q$12,2,FALSE),""))</f>
        <v/>
      </c>
      <c r="C32" s="6" t="n"/>
      <c r="D32" s="8" t="n"/>
      <c r="E32" s="6" t="n"/>
      <c r="F32" s="29" t="n"/>
      <c r="G32" s="29" t="n"/>
      <c r="H32" s="29" t="n"/>
      <c r="I32" s="29" t="n"/>
      <c r="J32" s="8" t="n"/>
      <c r="K32" s="29" t="n"/>
      <c r="L32" s="6" t="n"/>
      <c r="M32" s="8" t="n"/>
      <c r="N32" s="32">
        <f>IF(F32="","",F32-'Heti étrend'!$D$2)</f>
        <v/>
      </c>
      <c r="O32" s="10">
        <f>IF(F32="","",IF(F32&gt;='Heti étrend'!$D$2,"Cél teljesítve","Alatta van"))</f>
        <v/>
      </c>
    </row>
    <row r="33">
      <c r="A33" s="6" t="n"/>
      <c r="B33" s="33">
        <f>IF(A33="","",IFERROR('Heti étrend'!$B$2+VLOOKUP(A33,'Heti étrend'!$P$6:$Q$12,2,FALSE),""))</f>
        <v/>
      </c>
      <c r="C33" s="6" t="n"/>
      <c r="D33" s="8" t="n"/>
      <c r="E33" s="6" t="n"/>
      <c r="F33" s="29" t="n"/>
      <c r="G33" s="29" t="n"/>
      <c r="H33" s="29" t="n"/>
      <c r="I33" s="29" t="n"/>
      <c r="J33" s="8" t="n"/>
      <c r="K33" s="29" t="n"/>
      <c r="L33" s="6" t="n"/>
      <c r="M33" s="8" t="n"/>
      <c r="N33" s="34">
        <f>IF(F33="","",F33-'Heti étrend'!$D$2)</f>
        <v/>
      </c>
      <c r="O33" s="11">
        <f>IF(F33="","",IF(F33&gt;='Heti étrend'!$D$2,"Cél teljesítve","Alatta van"))</f>
        <v/>
      </c>
    </row>
    <row r="34">
      <c r="A34" s="6" t="n"/>
      <c r="B34" s="31">
        <f>IF(A34="","",IFERROR('Heti étrend'!$B$2+VLOOKUP(A34,'Heti étrend'!$P$6:$Q$12,2,FALSE),""))</f>
        <v/>
      </c>
      <c r="C34" s="6" t="n"/>
      <c r="D34" s="8" t="n"/>
      <c r="E34" s="6" t="n"/>
      <c r="F34" s="29" t="n"/>
      <c r="G34" s="29" t="n"/>
      <c r="H34" s="29" t="n"/>
      <c r="I34" s="29" t="n"/>
      <c r="J34" s="8" t="n"/>
      <c r="K34" s="29" t="n"/>
      <c r="L34" s="6" t="n"/>
      <c r="M34" s="8" t="n"/>
      <c r="N34" s="32">
        <f>IF(F34="","",F34-'Heti étrend'!$D$2)</f>
        <v/>
      </c>
      <c r="O34" s="10">
        <f>IF(F34="","",IF(F34&gt;='Heti étrend'!$D$2,"Cél teljesítve","Alatta van"))</f>
        <v/>
      </c>
    </row>
    <row r="35">
      <c r="A35" s="6" t="n"/>
      <c r="B35" s="33">
        <f>IF(A35="","",IFERROR('Heti étrend'!$B$2+VLOOKUP(A35,'Heti étrend'!$P$6:$Q$12,2,FALSE),""))</f>
        <v/>
      </c>
      <c r="C35" s="6" t="n"/>
      <c r="D35" s="8" t="n"/>
      <c r="E35" s="6" t="n"/>
      <c r="F35" s="29" t="n"/>
      <c r="G35" s="29" t="n"/>
      <c r="H35" s="29" t="n"/>
      <c r="I35" s="29" t="n"/>
      <c r="J35" s="8" t="n"/>
      <c r="K35" s="29" t="n"/>
      <c r="L35" s="6" t="n"/>
      <c r="M35" s="8" t="n"/>
      <c r="N35" s="34">
        <f>IF(F35="","",F35-'Heti étrend'!$D$2)</f>
        <v/>
      </c>
      <c r="O35" s="11">
        <f>IF(F35="","",IF(F35&gt;='Heti étrend'!$D$2,"Cél teljesítve","Alatta van"))</f>
        <v/>
      </c>
    </row>
    <row r="36">
      <c r="A36" s="6" t="n"/>
      <c r="B36" s="31">
        <f>IF(A36="","",IFERROR('Heti étrend'!$B$2+VLOOKUP(A36,'Heti étrend'!$P$6:$Q$12,2,FALSE),""))</f>
        <v/>
      </c>
      <c r="C36" s="6" t="n"/>
      <c r="D36" s="8" t="n"/>
      <c r="E36" s="6" t="n"/>
      <c r="F36" s="29" t="n"/>
      <c r="G36" s="29" t="n"/>
      <c r="H36" s="29" t="n"/>
      <c r="I36" s="29" t="n"/>
      <c r="J36" s="8" t="n"/>
      <c r="K36" s="29" t="n"/>
      <c r="L36" s="6" t="n"/>
      <c r="M36" s="8" t="n"/>
      <c r="N36" s="32">
        <f>IF(F36="","",F36-'Heti étrend'!$D$2)</f>
        <v/>
      </c>
      <c r="O36" s="10">
        <f>IF(F36="","",IF(F36&gt;='Heti étrend'!$D$2,"Cél teljesítve","Alatta van"))</f>
        <v/>
      </c>
    </row>
    <row r="37">
      <c r="A37" s="6" t="n"/>
      <c r="B37" s="33">
        <f>IF(A37="","",IFERROR('Heti étrend'!$B$2+VLOOKUP(A37,'Heti étrend'!$P$6:$Q$12,2,FALSE),""))</f>
        <v/>
      </c>
      <c r="C37" s="6" t="n"/>
      <c r="D37" s="8" t="n"/>
      <c r="E37" s="6" t="n"/>
      <c r="F37" s="29" t="n"/>
      <c r="G37" s="29" t="n"/>
      <c r="H37" s="29" t="n"/>
      <c r="I37" s="29" t="n"/>
      <c r="J37" s="8" t="n"/>
      <c r="K37" s="29" t="n"/>
      <c r="L37" s="6" t="n"/>
      <c r="M37" s="8" t="n"/>
      <c r="N37" s="34">
        <f>IF(F37="","",F37-'Heti étrend'!$D$2)</f>
        <v/>
      </c>
      <c r="O37" s="11">
        <f>IF(F37="","",IF(F37&gt;='Heti étrend'!$D$2,"Cél teljesítve","Alatta van"))</f>
        <v/>
      </c>
    </row>
    <row r="38">
      <c r="A38" s="6" t="n"/>
      <c r="B38" s="31">
        <f>IF(A38="","",IFERROR('Heti étrend'!$B$2+VLOOKUP(A38,'Heti étrend'!$P$6:$Q$12,2,FALSE),""))</f>
        <v/>
      </c>
      <c r="C38" s="6" t="n"/>
      <c r="D38" s="8" t="n"/>
      <c r="E38" s="6" t="n"/>
      <c r="F38" s="29" t="n"/>
      <c r="G38" s="29" t="n"/>
      <c r="H38" s="29" t="n"/>
      <c r="I38" s="29" t="n"/>
      <c r="J38" s="8" t="n"/>
      <c r="K38" s="29" t="n"/>
      <c r="L38" s="6" t="n"/>
      <c r="M38" s="8" t="n"/>
      <c r="N38" s="32">
        <f>IF(F38="","",F38-'Heti étrend'!$D$2)</f>
        <v/>
      </c>
      <c r="O38" s="10">
        <f>IF(F38="","",IF(F38&gt;='Heti étrend'!$D$2,"Cél teljesítve","Alatta van"))</f>
        <v/>
      </c>
    </row>
    <row r="39">
      <c r="A39" s="6" t="n"/>
      <c r="B39" s="33">
        <f>IF(A39="","",IFERROR('Heti étrend'!$B$2+VLOOKUP(A39,'Heti étrend'!$P$6:$Q$12,2,FALSE),""))</f>
        <v/>
      </c>
      <c r="C39" s="6" t="n"/>
      <c r="D39" s="8" t="n"/>
      <c r="E39" s="6" t="n"/>
      <c r="F39" s="29" t="n"/>
      <c r="G39" s="29" t="n"/>
      <c r="H39" s="29" t="n"/>
      <c r="I39" s="29" t="n"/>
      <c r="J39" s="8" t="n"/>
      <c r="K39" s="29" t="n"/>
      <c r="L39" s="6" t="n"/>
      <c r="M39" s="8" t="n"/>
      <c r="N39" s="34">
        <f>IF(F39="","",F39-'Heti étrend'!$D$2)</f>
        <v/>
      </c>
      <c r="O39" s="11">
        <f>IF(F39="","",IF(F39&gt;='Heti étrend'!$D$2,"Cél teljesítve","Alatta van"))</f>
        <v/>
      </c>
    </row>
    <row r="40">
      <c r="A40" s="6" t="n"/>
      <c r="B40" s="31">
        <f>IF(A40="","",IFERROR('Heti étrend'!$B$2+VLOOKUP(A40,'Heti étrend'!$P$6:$Q$12,2,FALSE),""))</f>
        <v/>
      </c>
      <c r="C40" s="6" t="n"/>
      <c r="D40" s="8" t="n"/>
      <c r="E40" s="6" t="n"/>
      <c r="F40" s="29" t="n"/>
      <c r="G40" s="29" t="n"/>
      <c r="H40" s="29" t="n"/>
      <c r="I40" s="29" t="n"/>
      <c r="J40" s="8" t="n"/>
      <c r="K40" s="29" t="n"/>
      <c r="L40" s="6" t="n"/>
      <c r="M40" s="8" t="n"/>
      <c r="N40" s="32">
        <f>IF(F40="","",F40-'Heti étrend'!$D$2)</f>
        <v/>
      </c>
      <c r="O40" s="10">
        <f>IF(F40="","",IF(F40&gt;='Heti étrend'!$D$2,"Cél teljesítve","Alatta van"))</f>
        <v/>
      </c>
    </row>
    <row r="41">
      <c r="A41" s="6" t="n"/>
      <c r="B41" s="33">
        <f>IF(A41="","",IFERROR('Heti étrend'!$B$2+VLOOKUP(A41,'Heti étrend'!$P$6:$Q$12,2,FALSE),""))</f>
        <v/>
      </c>
      <c r="C41" s="6" t="n"/>
      <c r="D41" s="8" t="n"/>
      <c r="E41" s="6" t="n"/>
      <c r="F41" s="29" t="n"/>
      <c r="G41" s="29" t="n"/>
      <c r="H41" s="29" t="n"/>
      <c r="I41" s="29" t="n"/>
      <c r="J41" s="8" t="n"/>
      <c r="K41" s="29" t="n"/>
      <c r="L41" s="6" t="n"/>
      <c r="M41" s="8" t="n"/>
      <c r="N41" s="34">
        <f>IF(F41="","",F41-'Heti étrend'!$D$2)</f>
        <v/>
      </c>
      <c r="O41" s="11">
        <f>IF(F41="","",IF(F41&gt;='Heti étrend'!$D$2,"Cél teljesítve","Alatta van"))</f>
        <v/>
      </c>
    </row>
    <row r="42">
      <c r="A42" s="6" t="n"/>
      <c r="B42" s="31">
        <f>IF(A42="","",IFERROR('Heti étrend'!$B$2+VLOOKUP(A42,'Heti étrend'!$P$6:$Q$12,2,FALSE),""))</f>
        <v/>
      </c>
      <c r="C42" s="6" t="n"/>
      <c r="D42" s="8" t="n"/>
      <c r="E42" s="6" t="n"/>
      <c r="F42" s="29" t="n"/>
      <c r="G42" s="29" t="n"/>
      <c r="H42" s="29" t="n"/>
      <c r="I42" s="29" t="n"/>
      <c r="J42" s="8" t="n"/>
      <c r="K42" s="29" t="n"/>
      <c r="L42" s="6" t="n"/>
      <c r="M42" s="8" t="n"/>
      <c r="N42" s="32">
        <f>IF(F42="","",F42-'Heti étrend'!$D$2)</f>
        <v/>
      </c>
      <c r="O42" s="10">
        <f>IF(F42="","",IF(F42&gt;='Heti étrend'!$D$2,"Cél teljesítve","Alatta van"))</f>
        <v/>
      </c>
    </row>
    <row r="43">
      <c r="A43" s="6" t="n"/>
      <c r="B43" s="33">
        <f>IF(A43="","",IFERROR('Heti étrend'!$B$2+VLOOKUP(A43,'Heti étrend'!$P$6:$Q$12,2,FALSE),""))</f>
        <v/>
      </c>
      <c r="C43" s="6" t="n"/>
      <c r="D43" s="8" t="n"/>
      <c r="E43" s="6" t="n"/>
      <c r="F43" s="29" t="n"/>
      <c r="G43" s="29" t="n"/>
      <c r="H43" s="29" t="n"/>
      <c r="I43" s="29" t="n"/>
      <c r="J43" s="8" t="n"/>
      <c r="K43" s="29" t="n"/>
      <c r="L43" s="6" t="n"/>
      <c r="M43" s="8" t="n"/>
      <c r="N43" s="34">
        <f>IF(F43="","",F43-'Heti étrend'!$D$2)</f>
        <v/>
      </c>
      <c r="O43" s="11">
        <f>IF(F43="","",IF(F43&gt;='Heti étrend'!$D$2,"Cél teljesítve","Alatta van"))</f>
        <v/>
      </c>
    </row>
    <row r="44">
      <c r="A44" s="6" t="n"/>
      <c r="B44" s="31">
        <f>IF(A44="","",IFERROR('Heti étrend'!$B$2+VLOOKUP(A44,'Heti étrend'!$P$6:$Q$12,2,FALSE),""))</f>
        <v/>
      </c>
      <c r="C44" s="6" t="n"/>
      <c r="D44" s="8" t="n"/>
      <c r="E44" s="6" t="n"/>
      <c r="F44" s="29" t="n"/>
      <c r="G44" s="29" t="n"/>
      <c r="H44" s="29" t="n"/>
      <c r="I44" s="29" t="n"/>
      <c r="J44" s="8" t="n"/>
      <c r="K44" s="29" t="n"/>
      <c r="L44" s="6" t="n"/>
      <c r="M44" s="8" t="n"/>
      <c r="N44" s="32">
        <f>IF(F44="","",F44-'Heti étrend'!$D$2)</f>
        <v/>
      </c>
      <c r="O44" s="10">
        <f>IF(F44="","",IF(F44&gt;='Heti étrend'!$D$2,"Cél teljesítve","Alatta van"))</f>
        <v/>
      </c>
    </row>
    <row r="45">
      <c r="A45" s="6" t="n"/>
      <c r="B45" s="33">
        <f>IF(A45="","",IFERROR('Heti étrend'!$B$2+VLOOKUP(A45,'Heti étrend'!$P$6:$Q$12,2,FALSE),""))</f>
        <v/>
      </c>
      <c r="C45" s="6" t="n"/>
      <c r="D45" s="8" t="n"/>
      <c r="E45" s="6" t="n"/>
      <c r="F45" s="29" t="n"/>
      <c r="G45" s="29" t="n"/>
      <c r="H45" s="29" t="n"/>
      <c r="I45" s="29" t="n"/>
      <c r="J45" s="8" t="n"/>
      <c r="K45" s="29" t="n"/>
      <c r="L45" s="6" t="n"/>
      <c r="M45" s="8" t="n"/>
      <c r="N45" s="34">
        <f>IF(F45="","",F45-'Heti étrend'!$D$2)</f>
        <v/>
      </c>
      <c r="O45" s="11">
        <f>IF(F45="","",IF(F45&gt;='Heti étrend'!$D$2,"Cél teljesítve","Alatta van"))</f>
        <v/>
      </c>
    </row>
    <row r="46">
      <c r="A46" s="6" t="n"/>
      <c r="B46" s="31">
        <f>IF(A46="","",IFERROR('Heti étrend'!$B$2+VLOOKUP(A46,'Heti étrend'!$P$6:$Q$12,2,FALSE),""))</f>
        <v/>
      </c>
      <c r="C46" s="6" t="n"/>
      <c r="D46" s="8" t="n"/>
      <c r="E46" s="6" t="n"/>
      <c r="F46" s="29" t="n"/>
      <c r="G46" s="29" t="n"/>
      <c r="H46" s="29" t="n"/>
      <c r="I46" s="29" t="n"/>
      <c r="J46" s="8" t="n"/>
      <c r="K46" s="29" t="n"/>
      <c r="L46" s="6" t="n"/>
      <c r="M46" s="8" t="n"/>
      <c r="N46" s="32">
        <f>IF(F46="","",F46-'Heti étrend'!$D$2)</f>
        <v/>
      </c>
      <c r="O46" s="10">
        <f>IF(F46="","",IF(F46&gt;='Heti étrend'!$D$2,"Cél teljesítve","Alatta van"))</f>
        <v/>
      </c>
    </row>
    <row r="47">
      <c r="A47" s="6" t="n"/>
      <c r="B47" s="33">
        <f>IF(A47="","",IFERROR('Heti étrend'!$B$2+VLOOKUP(A47,'Heti étrend'!$P$6:$Q$12,2,FALSE),""))</f>
        <v/>
      </c>
      <c r="C47" s="6" t="n"/>
      <c r="D47" s="8" t="n"/>
      <c r="E47" s="6" t="n"/>
      <c r="F47" s="29" t="n"/>
      <c r="G47" s="29" t="n"/>
      <c r="H47" s="29" t="n"/>
      <c r="I47" s="29" t="n"/>
      <c r="J47" s="8" t="n"/>
      <c r="K47" s="29" t="n"/>
      <c r="L47" s="6" t="n"/>
      <c r="M47" s="8" t="n"/>
      <c r="N47" s="34">
        <f>IF(F47="","",F47-'Heti étrend'!$D$2)</f>
        <v/>
      </c>
      <c r="O47" s="11">
        <f>IF(F47="","",IF(F47&gt;='Heti étrend'!$D$2,"Cél teljesítve","Alatta van"))</f>
        <v/>
      </c>
    </row>
    <row r="48">
      <c r="A48" s="6" t="n"/>
      <c r="B48" s="31">
        <f>IF(A48="","",IFERROR('Heti étrend'!$B$2+VLOOKUP(A48,'Heti étrend'!$P$6:$Q$12,2,FALSE),""))</f>
        <v/>
      </c>
      <c r="C48" s="6" t="n"/>
      <c r="D48" s="8" t="n"/>
      <c r="E48" s="6" t="n"/>
      <c r="F48" s="29" t="n"/>
      <c r="G48" s="29" t="n"/>
      <c r="H48" s="29" t="n"/>
      <c r="I48" s="29" t="n"/>
      <c r="J48" s="8" t="n"/>
      <c r="K48" s="29" t="n"/>
      <c r="L48" s="6" t="n"/>
      <c r="M48" s="8" t="n"/>
      <c r="N48" s="32">
        <f>IF(F48="","",F48-'Heti étrend'!$D$2)</f>
        <v/>
      </c>
      <c r="O48" s="10">
        <f>IF(F48="","",IF(F48&gt;='Heti étrend'!$D$2,"Cél teljesítve","Alatta van"))</f>
        <v/>
      </c>
    </row>
    <row r="49">
      <c r="A49" s="6" t="n"/>
      <c r="B49" s="33">
        <f>IF(A49="","",IFERROR('Heti étrend'!$B$2+VLOOKUP(A49,'Heti étrend'!$P$6:$Q$12,2,FALSE),""))</f>
        <v/>
      </c>
      <c r="C49" s="6" t="n"/>
      <c r="D49" s="8" t="n"/>
      <c r="E49" s="6" t="n"/>
      <c r="F49" s="29" t="n"/>
      <c r="G49" s="29" t="n"/>
      <c r="H49" s="29" t="n"/>
      <c r="I49" s="29" t="n"/>
      <c r="J49" s="8" t="n"/>
      <c r="K49" s="29" t="n"/>
      <c r="L49" s="6" t="n"/>
      <c r="M49" s="8" t="n"/>
      <c r="N49" s="34">
        <f>IF(F49="","",F49-'Heti étrend'!$D$2)</f>
        <v/>
      </c>
      <c r="O49" s="11">
        <f>IF(F49="","",IF(F49&gt;='Heti étrend'!$D$2,"Cél teljesítve","Alatta van"))</f>
        <v/>
      </c>
    </row>
    <row r="50">
      <c r="A50" s="6" t="n"/>
      <c r="B50" s="31">
        <f>IF(A50="","",IFERROR('Heti étrend'!$B$2+VLOOKUP(A50,'Heti étrend'!$P$6:$Q$12,2,FALSE),""))</f>
        <v/>
      </c>
      <c r="C50" s="6" t="n"/>
      <c r="D50" s="8" t="n"/>
      <c r="E50" s="6" t="n"/>
      <c r="F50" s="29" t="n"/>
      <c r="G50" s="29" t="n"/>
      <c r="H50" s="29" t="n"/>
      <c r="I50" s="29" t="n"/>
      <c r="J50" s="8" t="n"/>
      <c r="K50" s="29" t="n"/>
      <c r="L50" s="6" t="n"/>
      <c r="M50" s="8" t="n"/>
      <c r="N50" s="32">
        <f>IF(F50="","",F50-'Heti étrend'!$D$2)</f>
        <v/>
      </c>
      <c r="O50" s="10">
        <f>IF(F50="","",IF(F50&gt;='Heti étrend'!$D$2,"Cél teljesítve","Alatta van"))</f>
        <v/>
      </c>
    </row>
    <row r="51">
      <c r="A51" s="6" t="n"/>
      <c r="B51" s="33">
        <f>IF(A51="","",IFERROR('Heti étrend'!$B$2+VLOOKUP(A51,'Heti étrend'!$P$6:$Q$12,2,FALSE),""))</f>
        <v/>
      </c>
      <c r="C51" s="6" t="n"/>
      <c r="D51" s="8" t="n"/>
      <c r="E51" s="6" t="n"/>
      <c r="F51" s="29" t="n"/>
      <c r="G51" s="29" t="n"/>
      <c r="H51" s="29" t="n"/>
      <c r="I51" s="29" t="n"/>
      <c r="J51" s="8" t="n"/>
      <c r="K51" s="29" t="n"/>
      <c r="L51" s="6" t="n"/>
      <c r="M51" s="8" t="n"/>
      <c r="N51" s="34">
        <f>IF(F51="","",F51-'Heti étrend'!$D$2)</f>
        <v/>
      </c>
      <c r="O51" s="11">
        <f>IF(F51="","",IF(F51&gt;='Heti étrend'!$D$2,"Cél teljesítve","Alatta van"))</f>
        <v/>
      </c>
    </row>
    <row r="52">
      <c r="A52" s="6" t="n"/>
      <c r="B52" s="31">
        <f>IF(A52="","",IFERROR('Heti étrend'!$B$2+VLOOKUP(A52,'Heti étrend'!$P$6:$Q$12,2,FALSE),""))</f>
        <v/>
      </c>
      <c r="C52" s="6" t="n"/>
      <c r="D52" s="8" t="n"/>
      <c r="E52" s="6" t="n"/>
      <c r="F52" s="29" t="n"/>
      <c r="G52" s="29" t="n"/>
      <c r="H52" s="29" t="n"/>
      <c r="I52" s="29" t="n"/>
      <c r="J52" s="8" t="n"/>
      <c r="K52" s="29" t="n"/>
      <c r="L52" s="6" t="n"/>
      <c r="M52" s="8" t="n"/>
      <c r="N52" s="32">
        <f>IF(F52="","",F52-'Heti étrend'!$D$2)</f>
        <v/>
      </c>
      <c r="O52" s="10">
        <f>IF(F52="","",IF(F52&gt;='Heti étrend'!$D$2,"Cél teljesítve","Alatta van"))</f>
        <v/>
      </c>
    </row>
    <row r="53">
      <c r="A53" s="6" t="n"/>
      <c r="B53" s="33">
        <f>IF(A53="","",IFERROR('Heti étrend'!$B$2+VLOOKUP(A53,'Heti étrend'!$P$6:$Q$12,2,FALSE),""))</f>
        <v/>
      </c>
      <c r="C53" s="6" t="n"/>
      <c r="D53" s="8" t="n"/>
      <c r="E53" s="6" t="n"/>
      <c r="F53" s="29" t="n"/>
      <c r="G53" s="29" t="n"/>
      <c r="H53" s="29" t="n"/>
      <c r="I53" s="29" t="n"/>
      <c r="J53" s="8" t="n"/>
      <c r="K53" s="29" t="n"/>
      <c r="L53" s="6" t="n"/>
      <c r="M53" s="8" t="n"/>
      <c r="N53" s="34">
        <f>IF(F53="","",F53-'Heti étrend'!$D$2)</f>
        <v/>
      </c>
      <c r="O53" s="11">
        <f>IF(F53="","",IF(F53&gt;='Heti étrend'!$D$2,"Cél teljesítve","Alatta van"))</f>
        <v/>
      </c>
    </row>
    <row r="54">
      <c r="A54" s="6" t="n"/>
      <c r="B54" s="31">
        <f>IF(A54="","",IFERROR('Heti étrend'!$B$2+VLOOKUP(A54,'Heti étrend'!$P$6:$Q$12,2,FALSE),""))</f>
        <v/>
      </c>
      <c r="C54" s="6" t="n"/>
      <c r="D54" s="8" t="n"/>
      <c r="E54" s="6" t="n"/>
      <c r="F54" s="29" t="n"/>
      <c r="G54" s="29" t="n"/>
      <c r="H54" s="29" t="n"/>
      <c r="I54" s="29" t="n"/>
      <c r="J54" s="8" t="n"/>
      <c r="K54" s="29" t="n"/>
      <c r="L54" s="6" t="n"/>
      <c r="M54" s="8" t="n"/>
      <c r="N54" s="32">
        <f>IF(F54="","",F54-'Heti étrend'!$D$2)</f>
        <v/>
      </c>
      <c r="O54" s="10">
        <f>IF(F54="","",IF(F54&gt;='Heti étrend'!$D$2,"Cél teljesítve","Alatta van"))</f>
        <v/>
      </c>
    </row>
    <row r="55">
      <c r="A55" s="6" t="n"/>
      <c r="B55" s="33">
        <f>IF(A55="","",IFERROR('Heti étrend'!$B$2+VLOOKUP(A55,'Heti étrend'!$P$6:$Q$12,2,FALSE),""))</f>
        <v/>
      </c>
      <c r="C55" s="6" t="n"/>
      <c r="D55" s="8" t="n"/>
      <c r="E55" s="6" t="n"/>
      <c r="F55" s="29" t="n"/>
      <c r="G55" s="29" t="n"/>
      <c r="H55" s="29" t="n"/>
      <c r="I55" s="29" t="n"/>
      <c r="J55" s="8" t="n"/>
      <c r="K55" s="29" t="n"/>
      <c r="L55" s="6" t="n"/>
      <c r="M55" s="8" t="n"/>
      <c r="N55" s="34">
        <f>IF(F55="","",F55-'Heti étrend'!$D$2)</f>
        <v/>
      </c>
      <c r="O55" s="11">
        <f>IF(F55="","",IF(F55&gt;='Heti étrend'!$D$2,"Cél teljesítve","Alatta van"))</f>
        <v/>
      </c>
    </row>
    <row r="56">
      <c r="A56" s="6" t="n"/>
      <c r="B56" s="31">
        <f>IF(A56="","",IFERROR('Heti étrend'!$B$2+VLOOKUP(A56,'Heti étrend'!$P$6:$Q$12,2,FALSE),""))</f>
        <v/>
      </c>
      <c r="C56" s="6" t="n"/>
      <c r="D56" s="8" t="n"/>
      <c r="E56" s="6" t="n"/>
      <c r="F56" s="29" t="n"/>
      <c r="G56" s="29" t="n"/>
      <c r="H56" s="29" t="n"/>
      <c r="I56" s="29" t="n"/>
      <c r="J56" s="8" t="n"/>
      <c r="K56" s="29" t="n"/>
      <c r="L56" s="6" t="n"/>
      <c r="M56" s="8" t="n"/>
      <c r="N56" s="32">
        <f>IF(F56="","",F56-'Heti étrend'!$D$2)</f>
        <v/>
      </c>
      <c r="O56" s="10">
        <f>IF(F56="","",IF(F56&gt;='Heti étrend'!$D$2,"Cél teljesítve","Alatta van"))</f>
        <v/>
      </c>
    </row>
    <row r="57">
      <c r="A57" s="6" t="n"/>
      <c r="B57" s="33">
        <f>IF(A57="","",IFERROR('Heti étrend'!$B$2+VLOOKUP(A57,'Heti étrend'!$P$6:$Q$12,2,FALSE),""))</f>
        <v/>
      </c>
      <c r="C57" s="6" t="n"/>
      <c r="D57" s="8" t="n"/>
      <c r="E57" s="6" t="n"/>
      <c r="F57" s="29" t="n"/>
      <c r="G57" s="29" t="n"/>
      <c r="H57" s="29" t="n"/>
      <c r="I57" s="29" t="n"/>
      <c r="J57" s="8" t="n"/>
      <c r="K57" s="29" t="n"/>
      <c r="L57" s="6" t="n"/>
      <c r="M57" s="8" t="n"/>
      <c r="N57" s="34">
        <f>IF(F57="","",F57-'Heti étrend'!$D$2)</f>
        <v/>
      </c>
      <c r="O57" s="11">
        <f>IF(F57="","",IF(F57&gt;='Heti étrend'!$D$2,"Cél teljesítve","Alatta van"))</f>
        <v/>
      </c>
    </row>
    <row r="58">
      <c r="A58" s="6" t="n"/>
      <c r="B58" s="31">
        <f>IF(A58="","",IFERROR('Heti étrend'!$B$2+VLOOKUP(A58,'Heti étrend'!$P$6:$Q$12,2,FALSE),""))</f>
        <v/>
      </c>
      <c r="C58" s="6" t="n"/>
      <c r="D58" s="8" t="n"/>
      <c r="E58" s="6" t="n"/>
      <c r="F58" s="29" t="n"/>
      <c r="G58" s="29" t="n"/>
      <c r="H58" s="29" t="n"/>
      <c r="I58" s="29" t="n"/>
      <c r="J58" s="8" t="n"/>
      <c r="K58" s="29" t="n"/>
      <c r="L58" s="6" t="n"/>
      <c r="M58" s="8" t="n"/>
      <c r="N58" s="32">
        <f>IF(F58="","",F58-'Heti étrend'!$D$2)</f>
        <v/>
      </c>
      <c r="O58" s="10">
        <f>IF(F58="","",IF(F58&gt;='Heti étrend'!$D$2,"Cél teljesítve","Alatta van"))</f>
        <v/>
      </c>
    </row>
    <row r="59">
      <c r="A59" s="6" t="n"/>
      <c r="B59" s="33">
        <f>IF(A59="","",IFERROR('Heti étrend'!$B$2+VLOOKUP(A59,'Heti étrend'!$P$6:$Q$12,2,FALSE),""))</f>
        <v/>
      </c>
      <c r="C59" s="6" t="n"/>
      <c r="D59" s="8" t="n"/>
      <c r="E59" s="6" t="n"/>
      <c r="F59" s="29" t="n"/>
      <c r="G59" s="29" t="n"/>
      <c r="H59" s="29" t="n"/>
      <c r="I59" s="29" t="n"/>
      <c r="J59" s="8" t="n"/>
      <c r="K59" s="29" t="n"/>
      <c r="L59" s="6" t="n"/>
      <c r="M59" s="8" t="n"/>
      <c r="N59" s="34">
        <f>IF(F59="","",F59-'Heti étrend'!$D$2)</f>
        <v/>
      </c>
      <c r="O59" s="11">
        <f>IF(F59="","",IF(F59&gt;='Heti étrend'!$D$2,"Cél teljesítve","Alatta van"))</f>
        <v/>
      </c>
    </row>
    <row r="60">
      <c r="A60" s="6" t="n"/>
      <c r="B60" s="31">
        <f>IF(A60="","",IFERROR('Heti étrend'!$B$2+VLOOKUP(A60,'Heti étrend'!$P$6:$Q$12,2,FALSE),""))</f>
        <v/>
      </c>
      <c r="C60" s="6" t="n"/>
      <c r="D60" s="8" t="n"/>
      <c r="E60" s="6" t="n"/>
      <c r="F60" s="29" t="n"/>
      <c r="G60" s="29" t="n"/>
      <c r="H60" s="29" t="n"/>
      <c r="I60" s="29" t="n"/>
      <c r="J60" s="8" t="n"/>
      <c r="K60" s="29" t="n"/>
      <c r="L60" s="6" t="n"/>
      <c r="M60" s="8" t="n"/>
      <c r="N60" s="32">
        <f>IF(F60="","",F60-'Heti étrend'!$D$2)</f>
        <v/>
      </c>
      <c r="O60" s="10">
        <f>IF(F60="","",IF(F60&gt;='Heti étrend'!$D$2,"Cél teljesítve","Alatta van"))</f>
        <v/>
      </c>
    </row>
    <row r="61">
      <c r="A61" s="6" t="n"/>
      <c r="B61" s="33">
        <f>IF(A61="","",IFERROR('Heti étrend'!$B$2+VLOOKUP(A61,'Heti étrend'!$P$6:$Q$12,2,FALSE),""))</f>
        <v/>
      </c>
      <c r="C61" s="6" t="n"/>
      <c r="D61" s="8" t="n"/>
      <c r="E61" s="6" t="n"/>
      <c r="F61" s="29" t="n"/>
      <c r="G61" s="29" t="n"/>
      <c r="H61" s="29" t="n"/>
      <c r="I61" s="29" t="n"/>
      <c r="J61" s="8" t="n"/>
      <c r="K61" s="29" t="n"/>
      <c r="L61" s="6" t="n"/>
      <c r="M61" s="8" t="n"/>
      <c r="N61" s="34">
        <f>IF(F61="","",F61-'Heti étrend'!$D$2)</f>
        <v/>
      </c>
      <c r="O61" s="11">
        <f>IF(F61="","",IF(F61&gt;='Heti étrend'!$D$2,"Cél teljesítve","Alatta van"))</f>
        <v/>
      </c>
    </row>
    <row r="62">
      <c r="A62" s="6" t="n"/>
      <c r="B62" s="31">
        <f>IF(A62="","",IFERROR('Heti étrend'!$B$2+VLOOKUP(A62,'Heti étrend'!$P$6:$Q$12,2,FALSE),""))</f>
        <v/>
      </c>
      <c r="C62" s="6" t="n"/>
      <c r="D62" s="8" t="n"/>
      <c r="E62" s="6" t="n"/>
      <c r="F62" s="29" t="n"/>
      <c r="G62" s="29" t="n"/>
      <c r="H62" s="29" t="n"/>
      <c r="I62" s="29" t="n"/>
      <c r="J62" s="8" t="n"/>
      <c r="K62" s="29" t="n"/>
      <c r="L62" s="6" t="n"/>
      <c r="M62" s="8" t="n"/>
      <c r="N62" s="32">
        <f>IF(F62="","",F62-'Heti étrend'!$D$2)</f>
        <v/>
      </c>
      <c r="O62" s="10">
        <f>IF(F62="","",IF(F62&gt;='Heti étrend'!$D$2,"Cél teljesítve","Alatta van"))</f>
        <v/>
      </c>
    </row>
    <row r="63">
      <c r="A63" s="6" t="n"/>
      <c r="B63" s="33">
        <f>IF(A63="","",IFERROR('Heti étrend'!$B$2+VLOOKUP(A63,'Heti étrend'!$P$6:$Q$12,2,FALSE),""))</f>
        <v/>
      </c>
      <c r="C63" s="6" t="n"/>
      <c r="D63" s="8" t="n"/>
      <c r="E63" s="6" t="n"/>
      <c r="F63" s="29" t="n"/>
      <c r="G63" s="29" t="n"/>
      <c r="H63" s="29" t="n"/>
      <c r="I63" s="29" t="n"/>
      <c r="J63" s="8" t="n"/>
      <c r="K63" s="29" t="n"/>
      <c r="L63" s="6" t="n"/>
      <c r="M63" s="8" t="n"/>
      <c r="N63" s="34">
        <f>IF(F63="","",F63-'Heti étrend'!$D$2)</f>
        <v/>
      </c>
      <c r="O63" s="11">
        <f>IF(F63="","",IF(F63&gt;='Heti étrend'!$D$2,"Cél teljesítve","Alatta van"))</f>
        <v/>
      </c>
    </row>
    <row r="64">
      <c r="A64" s="6" t="n"/>
      <c r="B64" s="31">
        <f>IF(A64="","",IFERROR('Heti étrend'!$B$2+VLOOKUP(A64,'Heti étrend'!$P$6:$Q$12,2,FALSE),""))</f>
        <v/>
      </c>
      <c r="C64" s="6" t="n"/>
      <c r="D64" s="8" t="n"/>
      <c r="E64" s="6" t="n"/>
      <c r="F64" s="29" t="n"/>
      <c r="G64" s="29" t="n"/>
      <c r="H64" s="29" t="n"/>
      <c r="I64" s="29" t="n"/>
      <c r="J64" s="8" t="n"/>
      <c r="K64" s="29" t="n"/>
      <c r="L64" s="6" t="n"/>
      <c r="M64" s="8" t="n"/>
      <c r="N64" s="32">
        <f>IF(F64="","",F64-'Heti étrend'!$D$2)</f>
        <v/>
      </c>
      <c r="O64" s="10">
        <f>IF(F64="","",IF(F64&gt;='Heti étrend'!$D$2,"Cél teljesítve","Alatta van"))</f>
        <v/>
      </c>
    </row>
    <row r="65">
      <c r="A65" s="6" t="n"/>
      <c r="B65" s="33">
        <f>IF(A65="","",IFERROR('Heti étrend'!$B$2+VLOOKUP(A65,'Heti étrend'!$P$6:$Q$12,2,FALSE),""))</f>
        <v/>
      </c>
      <c r="C65" s="6" t="n"/>
      <c r="D65" s="8" t="n"/>
      <c r="E65" s="6" t="n"/>
      <c r="F65" s="29" t="n"/>
      <c r="G65" s="29" t="n"/>
      <c r="H65" s="29" t="n"/>
      <c r="I65" s="29" t="n"/>
      <c r="J65" s="8" t="n"/>
      <c r="K65" s="29" t="n"/>
      <c r="L65" s="6" t="n"/>
      <c r="M65" s="8" t="n"/>
      <c r="N65" s="34">
        <f>IF(F65="","",F65-'Heti étrend'!$D$2)</f>
        <v/>
      </c>
      <c r="O65" s="11">
        <f>IF(F65="","",IF(F65&gt;='Heti étrend'!$D$2,"Cél teljesítve","Alatta van"))</f>
        <v/>
      </c>
    </row>
    <row r="66">
      <c r="A66" s="6" t="n"/>
      <c r="B66" s="31">
        <f>IF(A66="","",IFERROR('Heti étrend'!$B$2+VLOOKUP(A66,'Heti étrend'!$P$6:$Q$12,2,FALSE),""))</f>
        <v/>
      </c>
      <c r="C66" s="6" t="n"/>
      <c r="D66" s="8" t="n"/>
      <c r="E66" s="6" t="n"/>
      <c r="F66" s="29" t="n"/>
      <c r="G66" s="29" t="n"/>
      <c r="H66" s="29" t="n"/>
      <c r="I66" s="29" t="n"/>
      <c r="J66" s="8" t="n"/>
      <c r="K66" s="29" t="n"/>
      <c r="L66" s="6" t="n"/>
      <c r="M66" s="8" t="n"/>
      <c r="N66" s="32">
        <f>IF(F66="","",F66-'Heti étrend'!$D$2)</f>
        <v/>
      </c>
      <c r="O66" s="10">
        <f>IF(F66="","",IF(F66&gt;='Heti étrend'!$D$2,"Cél teljesítve","Alatta van"))</f>
        <v/>
      </c>
    </row>
    <row r="67">
      <c r="A67" s="6" t="n"/>
      <c r="B67" s="33">
        <f>IF(A67="","",IFERROR('Heti étrend'!$B$2+VLOOKUP(A67,'Heti étrend'!$P$6:$Q$12,2,FALSE),""))</f>
        <v/>
      </c>
      <c r="C67" s="6" t="n"/>
      <c r="D67" s="8" t="n"/>
      <c r="E67" s="6" t="n"/>
      <c r="F67" s="29" t="n"/>
      <c r="G67" s="29" t="n"/>
      <c r="H67" s="29" t="n"/>
      <c r="I67" s="29" t="n"/>
      <c r="J67" s="8" t="n"/>
      <c r="K67" s="29" t="n"/>
      <c r="L67" s="6" t="n"/>
      <c r="M67" s="8" t="n"/>
      <c r="N67" s="34">
        <f>IF(F67="","",F67-'Heti étrend'!$D$2)</f>
        <v/>
      </c>
      <c r="O67" s="11">
        <f>IF(F67="","",IF(F67&gt;='Heti étrend'!$D$2,"Cél teljesítve","Alatta van"))</f>
        <v/>
      </c>
    </row>
    <row r="68">
      <c r="A68" s="6" t="n"/>
      <c r="B68" s="31">
        <f>IF(A68="","",IFERROR('Heti étrend'!$B$2+VLOOKUP(A68,'Heti étrend'!$P$6:$Q$12,2,FALSE),""))</f>
        <v/>
      </c>
      <c r="C68" s="6" t="n"/>
      <c r="D68" s="8" t="n"/>
      <c r="E68" s="6" t="n"/>
      <c r="F68" s="29" t="n"/>
      <c r="G68" s="29" t="n"/>
      <c r="H68" s="29" t="n"/>
      <c r="I68" s="29" t="n"/>
      <c r="J68" s="8" t="n"/>
      <c r="K68" s="29" t="n"/>
      <c r="L68" s="6" t="n"/>
      <c r="M68" s="8" t="n"/>
      <c r="N68" s="32">
        <f>IF(F68="","",F68-'Heti étrend'!$D$2)</f>
        <v/>
      </c>
      <c r="O68" s="10">
        <f>IF(F68="","",IF(F68&gt;='Heti étrend'!$D$2,"Cél teljesítve","Alatta van"))</f>
        <v/>
      </c>
    </row>
    <row r="69">
      <c r="A69" s="6" t="n"/>
      <c r="B69" s="33">
        <f>IF(A69="","",IFERROR('Heti étrend'!$B$2+VLOOKUP(A69,'Heti étrend'!$P$6:$Q$12,2,FALSE),""))</f>
        <v/>
      </c>
      <c r="C69" s="6" t="n"/>
      <c r="D69" s="8" t="n"/>
      <c r="E69" s="6" t="n"/>
      <c r="F69" s="29" t="n"/>
      <c r="G69" s="29" t="n"/>
      <c r="H69" s="29" t="n"/>
      <c r="I69" s="29" t="n"/>
      <c r="J69" s="8" t="n"/>
      <c r="K69" s="29" t="n"/>
      <c r="L69" s="6" t="n"/>
      <c r="M69" s="8" t="n"/>
      <c r="N69" s="34">
        <f>IF(F69="","",F69-'Heti étrend'!$D$2)</f>
        <v/>
      </c>
      <c r="O69" s="11">
        <f>IF(F69="","",IF(F69&gt;='Heti étrend'!$D$2,"Cél teljesítve","Alatta van"))</f>
        <v/>
      </c>
    </row>
    <row r="70">
      <c r="A70" s="6" t="n"/>
      <c r="B70" s="31">
        <f>IF(A70="","",IFERROR('Heti étrend'!$B$2+VLOOKUP(A70,'Heti étrend'!$P$6:$Q$12,2,FALSE),""))</f>
        <v/>
      </c>
      <c r="C70" s="6" t="n"/>
      <c r="D70" s="8" t="n"/>
      <c r="E70" s="6" t="n"/>
      <c r="F70" s="29" t="n"/>
      <c r="G70" s="29" t="n"/>
      <c r="H70" s="29" t="n"/>
      <c r="I70" s="29" t="n"/>
      <c r="J70" s="8" t="n"/>
      <c r="K70" s="29" t="n"/>
      <c r="L70" s="6" t="n"/>
      <c r="M70" s="8" t="n"/>
      <c r="N70" s="32">
        <f>IF(F70="","",F70-'Heti étrend'!$D$2)</f>
        <v/>
      </c>
      <c r="O70" s="10">
        <f>IF(F70="","",IF(F70&gt;='Heti étrend'!$D$2,"Cél teljesítve","Alatta van"))</f>
        <v/>
      </c>
    </row>
    <row r="71">
      <c r="A71" s="6" t="n"/>
      <c r="B71" s="33">
        <f>IF(A71="","",IFERROR('Heti étrend'!$B$2+VLOOKUP(A71,'Heti étrend'!$P$6:$Q$12,2,FALSE),""))</f>
        <v/>
      </c>
      <c r="C71" s="6" t="n"/>
      <c r="D71" s="8" t="n"/>
      <c r="E71" s="6" t="n"/>
      <c r="F71" s="29" t="n"/>
      <c r="G71" s="29" t="n"/>
      <c r="H71" s="29" t="n"/>
      <c r="I71" s="29" t="n"/>
      <c r="J71" s="8" t="n"/>
      <c r="K71" s="29" t="n"/>
      <c r="L71" s="6" t="n"/>
      <c r="M71" s="8" t="n"/>
      <c r="N71" s="34">
        <f>IF(F71="","",F71-'Heti étrend'!$D$2)</f>
        <v/>
      </c>
      <c r="O71" s="11">
        <f>IF(F71="","",IF(F71&gt;='Heti étrend'!$D$2,"Cél teljesítve","Alatta van"))</f>
        <v/>
      </c>
    </row>
    <row r="72">
      <c r="A72" s="6" t="n"/>
      <c r="B72" s="31">
        <f>IF(A72="","",IFERROR('Heti étrend'!$B$2+VLOOKUP(A72,'Heti étrend'!$P$6:$Q$12,2,FALSE),""))</f>
        <v/>
      </c>
      <c r="C72" s="6" t="n"/>
      <c r="D72" s="8" t="n"/>
      <c r="E72" s="6" t="n"/>
      <c r="F72" s="29" t="n"/>
      <c r="G72" s="29" t="n"/>
      <c r="H72" s="29" t="n"/>
      <c r="I72" s="29" t="n"/>
      <c r="J72" s="8" t="n"/>
      <c r="K72" s="29" t="n"/>
      <c r="L72" s="6" t="n"/>
      <c r="M72" s="8" t="n"/>
      <c r="N72" s="32">
        <f>IF(F72="","",F72-'Heti étrend'!$D$2)</f>
        <v/>
      </c>
      <c r="O72" s="10">
        <f>IF(F72="","",IF(F72&gt;='Heti étrend'!$D$2,"Cél teljesítve","Alatta van"))</f>
        <v/>
      </c>
    </row>
    <row r="73">
      <c r="A73" s="6" t="n"/>
      <c r="B73" s="33">
        <f>IF(A73="","",IFERROR('Heti étrend'!$B$2+VLOOKUP(A73,'Heti étrend'!$P$6:$Q$12,2,FALSE),""))</f>
        <v/>
      </c>
      <c r="C73" s="6" t="n"/>
      <c r="D73" s="8" t="n"/>
      <c r="E73" s="6" t="n"/>
      <c r="F73" s="29" t="n"/>
      <c r="G73" s="29" t="n"/>
      <c r="H73" s="29" t="n"/>
      <c r="I73" s="29" t="n"/>
      <c r="J73" s="8" t="n"/>
      <c r="K73" s="29" t="n"/>
      <c r="L73" s="6" t="n"/>
      <c r="M73" s="8" t="n"/>
      <c r="N73" s="34">
        <f>IF(F73="","",F73-'Heti étrend'!$D$2)</f>
        <v/>
      </c>
      <c r="O73" s="11">
        <f>IF(F73="","",IF(F73&gt;='Heti étrend'!$D$2,"Cél teljesítve","Alatta van"))</f>
        <v/>
      </c>
    </row>
    <row r="74">
      <c r="A74" s="6" t="n"/>
      <c r="B74" s="31">
        <f>IF(A74="","",IFERROR('Heti étrend'!$B$2+VLOOKUP(A74,'Heti étrend'!$P$6:$Q$12,2,FALSE),""))</f>
        <v/>
      </c>
      <c r="C74" s="6" t="n"/>
      <c r="D74" s="8" t="n"/>
      <c r="E74" s="6" t="n"/>
      <c r="F74" s="29" t="n"/>
      <c r="G74" s="29" t="n"/>
      <c r="H74" s="29" t="n"/>
      <c r="I74" s="29" t="n"/>
      <c r="J74" s="8" t="n"/>
      <c r="K74" s="29" t="n"/>
      <c r="L74" s="6" t="n"/>
      <c r="M74" s="8" t="n"/>
      <c r="N74" s="32">
        <f>IF(F74="","",F74-'Heti étrend'!$D$2)</f>
        <v/>
      </c>
      <c r="O74" s="10">
        <f>IF(F74="","",IF(F74&gt;='Heti étrend'!$D$2,"Cél teljesítve","Alatta van"))</f>
        <v/>
      </c>
    </row>
    <row r="75">
      <c r="A75" s="6" t="n"/>
      <c r="B75" s="33">
        <f>IF(A75="","",IFERROR('Heti étrend'!$B$2+VLOOKUP(A75,'Heti étrend'!$P$6:$Q$12,2,FALSE),""))</f>
        <v/>
      </c>
      <c r="C75" s="6" t="n"/>
      <c r="D75" s="8" t="n"/>
      <c r="E75" s="6" t="n"/>
      <c r="F75" s="29" t="n"/>
      <c r="G75" s="29" t="n"/>
      <c r="H75" s="29" t="n"/>
      <c r="I75" s="29" t="n"/>
      <c r="J75" s="8" t="n"/>
      <c r="K75" s="29" t="n"/>
      <c r="L75" s="6" t="n"/>
      <c r="M75" s="8" t="n"/>
      <c r="N75" s="34">
        <f>IF(F75="","",F75-'Heti étrend'!$D$2)</f>
        <v/>
      </c>
      <c r="O75" s="11">
        <f>IF(F75="","",IF(F75&gt;='Heti étrend'!$D$2,"Cél teljesítve","Alatta van"))</f>
        <v/>
      </c>
    </row>
    <row r="76">
      <c r="A76" s="6" t="n"/>
      <c r="B76" s="31">
        <f>IF(A76="","",IFERROR('Heti étrend'!$B$2+VLOOKUP(A76,'Heti étrend'!$P$6:$Q$12,2,FALSE),""))</f>
        <v/>
      </c>
      <c r="C76" s="6" t="n"/>
      <c r="D76" s="8" t="n"/>
      <c r="E76" s="6" t="n"/>
      <c r="F76" s="29" t="n"/>
      <c r="G76" s="29" t="n"/>
      <c r="H76" s="29" t="n"/>
      <c r="I76" s="29" t="n"/>
      <c r="J76" s="8" t="n"/>
      <c r="K76" s="29" t="n"/>
      <c r="L76" s="6" t="n"/>
      <c r="M76" s="8" t="n"/>
      <c r="N76" s="32">
        <f>IF(F76="","",F76-'Heti étrend'!$D$2)</f>
        <v/>
      </c>
      <c r="O76" s="10">
        <f>IF(F76="","",IF(F76&gt;='Heti étrend'!$D$2,"Cél teljesítve","Alatta van"))</f>
        <v/>
      </c>
    </row>
    <row r="77">
      <c r="A77" s="6" t="n"/>
      <c r="B77" s="33">
        <f>IF(A77="","",IFERROR('Heti étrend'!$B$2+VLOOKUP(A77,'Heti étrend'!$P$6:$Q$12,2,FALSE),""))</f>
        <v/>
      </c>
      <c r="C77" s="6" t="n"/>
      <c r="D77" s="8" t="n"/>
      <c r="E77" s="6" t="n"/>
      <c r="F77" s="29" t="n"/>
      <c r="G77" s="29" t="n"/>
      <c r="H77" s="29" t="n"/>
      <c r="I77" s="29" t="n"/>
      <c r="J77" s="8" t="n"/>
      <c r="K77" s="29" t="n"/>
      <c r="L77" s="6" t="n"/>
      <c r="M77" s="8" t="n"/>
      <c r="N77" s="34">
        <f>IF(F77="","",F77-'Heti étrend'!$D$2)</f>
        <v/>
      </c>
      <c r="O77" s="11">
        <f>IF(F77="","",IF(F77&gt;='Heti étrend'!$D$2,"Cél teljesítve","Alatta van"))</f>
        <v/>
      </c>
    </row>
    <row r="78">
      <c r="A78" s="6" t="n"/>
      <c r="B78" s="31">
        <f>IF(A78="","",IFERROR('Heti étrend'!$B$2+VLOOKUP(A78,'Heti étrend'!$P$6:$Q$12,2,FALSE),""))</f>
        <v/>
      </c>
      <c r="C78" s="6" t="n"/>
      <c r="D78" s="8" t="n"/>
      <c r="E78" s="6" t="n"/>
      <c r="F78" s="29" t="n"/>
      <c r="G78" s="29" t="n"/>
      <c r="H78" s="29" t="n"/>
      <c r="I78" s="29" t="n"/>
      <c r="J78" s="8" t="n"/>
      <c r="K78" s="29" t="n"/>
      <c r="L78" s="6" t="n"/>
      <c r="M78" s="8" t="n"/>
      <c r="N78" s="32">
        <f>IF(F78="","",F78-'Heti étrend'!$D$2)</f>
        <v/>
      </c>
      <c r="O78" s="10">
        <f>IF(F78="","",IF(F78&gt;='Heti étrend'!$D$2,"Cél teljesítve","Alatta van"))</f>
        <v/>
      </c>
    </row>
    <row r="79">
      <c r="A79" s="6" t="n"/>
      <c r="B79" s="33">
        <f>IF(A79="","",IFERROR('Heti étrend'!$B$2+VLOOKUP(A79,'Heti étrend'!$P$6:$Q$12,2,FALSE),""))</f>
        <v/>
      </c>
      <c r="C79" s="6" t="n"/>
      <c r="D79" s="8" t="n"/>
      <c r="E79" s="6" t="n"/>
      <c r="F79" s="29" t="n"/>
      <c r="G79" s="29" t="n"/>
      <c r="H79" s="29" t="n"/>
      <c r="I79" s="29" t="n"/>
      <c r="J79" s="8" t="n"/>
      <c r="K79" s="29" t="n"/>
      <c r="L79" s="6" t="n"/>
      <c r="M79" s="8" t="n"/>
      <c r="N79" s="34">
        <f>IF(F79="","",F79-'Heti étrend'!$D$2)</f>
        <v/>
      </c>
      <c r="O79" s="11">
        <f>IF(F79="","",IF(F79&gt;='Heti étrend'!$D$2,"Cél teljesítve","Alatta van"))</f>
        <v/>
      </c>
    </row>
    <row r="80">
      <c r="A80" s="6" t="n"/>
      <c r="B80" s="31">
        <f>IF(A80="","",IFERROR('Heti étrend'!$B$2+VLOOKUP(A80,'Heti étrend'!$P$6:$Q$12,2,FALSE),""))</f>
        <v/>
      </c>
      <c r="C80" s="6" t="n"/>
      <c r="D80" s="8" t="n"/>
      <c r="E80" s="6" t="n"/>
      <c r="F80" s="29" t="n"/>
      <c r="G80" s="29" t="n"/>
      <c r="H80" s="29" t="n"/>
      <c r="I80" s="29" t="n"/>
      <c r="J80" s="8" t="n"/>
      <c r="K80" s="29" t="n"/>
      <c r="L80" s="6" t="n"/>
      <c r="M80" s="8" t="n"/>
      <c r="N80" s="32">
        <f>IF(F80="","",F80-'Heti étrend'!$D$2)</f>
        <v/>
      </c>
      <c r="O80" s="10">
        <f>IF(F80="","",IF(F80&gt;='Heti étrend'!$D$2,"Cél teljesítve","Alatta van"))</f>
        <v/>
      </c>
    </row>
    <row r="81">
      <c r="A81" s="6" t="n"/>
      <c r="B81" s="33">
        <f>IF(A81="","",IFERROR('Heti étrend'!$B$2+VLOOKUP(A81,'Heti étrend'!$P$6:$Q$12,2,FALSE),""))</f>
        <v/>
      </c>
      <c r="C81" s="6" t="n"/>
      <c r="D81" s="8" t="n"/>
      <c r="E81" s="6" t="n"/>
      <c r="F81" s="29" t="n"/>
      <c r="G81" s="29" t="n"/>
      <c r="H81" s="29" t="n"/>
      <c r="I81" s="29" t="n"/>
      <c r="J81" s="8" t="n"/>
      <c r="K81" s="29" t="n"/>
      <c r="L81" s="6" t="n"/>
      <c r="M81" s="8" t="n"/>
      <c r="N81" s="34">
        <f>IF(F81="","",F81-'Heti étrend'!$D$2)</f>
        <v/>
      </c>
      <c r="O81" s="11">
        <f>IF(F81="","",IF(F81&gt;='Heti étrend'!$D$2,"Cél teljesítve","Alatta van"))</f>
        <v/>
      </c>
    </row>
    <row r="82">
      <c r="A82" s="6" t="n"/>
      <c r="B82" s="31">
        <f>IF(A82="","",IFERROR('Heti étrend'!$B$2+VLOOKUP(A82,'Heti étrend'!$P$6:$Q$12,2,FALSE),""))</f>
        <v/>
      </c>
      <c r="C82" s="6" t="n"/>
      <c r="D82" s="8" t="n"/>
      <c r="E82" s="6" t="n"/>
      <c r="F82" s="29" t="n"/>
      <c r="G82" s="29" t="n"/>
      <c r="H82" s="29" t="n"/>
      <c r="I82" s="29" t="n"/>
      <c r="J82" s="8" t="n"/>
      <c r="K82" s="29" t="n"/>
      <c r="L82" s="6" t="n"/>
      <c r="M82" s="8" t="n"/>
      <c r="N82" s="32">
        <f>IF(F82="","",F82-'Heti étrend'!$D$2)</f>
        <v/>
      </c>
      <c r="O82" s="10">
        <f>IF(F82="","",IF(F82&gt;='Heti étrend'!$D$2,"Cél teljesítve","Alatta van"))</f>
        <v/>
      </c>
    </row>
    <row r="83">
      <c r="A83" s="6" t="n"/>
      <c r="B83" s="33">
        <f>IF(A83="","",IFERROR('Heti étrend'!$B$2+VLOOKUP(A83,'Heti étrend'!$P$6:$Q$12,2,FALSE),""))</f>
        <v/>
      </c>
      <c r="C83" s="6" t="n"/>
      <c r="D83" s="8" t="n"/>
      <c r="E83" s="6" t="n"/>
      <c r="F83" s="29" t="n"/>
      <c r="G83" s="29" t="n"/>
      <c r="H83" s="29" t="n"/>
      <c r="I83" s="29" t="n"/>
      <c r="J83" s="8" t="n"/>
      <c r="K83" s="29" t="n"/>
      <c r="L83" s="6" t="n"/>
      <c r="M83" s="8" t="n"/>
      <c r="N83" s="34">
        <f>IF(F83="","",F83-'Heti étrend'!$D$2)</f>
        <v/>
      </c>
      <c r="O83" s="11">
        <f>IF(F83="","",IF(F83&gt;='Heti étrend'!$D$2,"Cél teljesítve","Alatta van"))</f>
        <v/>
      </c>
    </row>
    <row r="84">
      <c r="A84" s="6" t="n"/>
      <c r="B84" s="31">
        <f>IF(A84="","",IFERROR('Heti étrend'!$B$2+VLOOKUP(A84,'Heti étrend'!$P$6:$Q$12,2,FALSE),""))</f>
        <v/>
      </c>
      <c r="C84" s="6" t="n"/>
      <c r="D84" s="8" t="n"/>
      <c r="E84" s="6" t="n"/>
      <c r="F84" s="29" t="n"/>
      <c r="G84" s="29" t="n"/>
      <c r="H84" s="29" t="n"/>
      <c r="I84" s="29" t="n"/>
      <c r="J84" s="8" t="n"/>
      <c r="K84" s="29" t="n"/>
      <c r="L84" s="6" t="n"/>
      <c r="M84" s="8" t="n"/>
      <c r="N84" s="32">
        <f>IF(F84="","",F84-'Heti étrend'!$D$2)</f>
        <v/>
      </c>
      <c r="O84" s="10">
        <f>IF(F84="","",IF(F84&gt;='Heti étrend'!$D$2,"Cél teljesítve","Alatta van"))</f>
        <v/>
      </c>
    </row>
    <row r="85">
      <c r="A85" s="6" t="n"/>
      <c r="B85" s="33">
        <f>IF(A85="","",IFERROR('Heti étrend'!$B$2+VLOOKUP(A85,'Heti étrend'!$P$6:$Q$12,2,FALSE),""))</f>
        <v/>
      </c>
      <c r="C85" s="6" t="n"/>
      <c r="D85" s="8" t="n"/>
      <c r="E85" s="6" t="n"/>
      <c r="F85" s="29" t="n"/>
      <c r="G85" s="29" t="n"/>
      <c r="H85" s="29" t="n"/>
      <c r="I85" s="29" t="n"/>
      <c r="J85" s="8" t="n"/>
      <c r="K85" s="29" t="n"/>
      <c r="L85" s="6" t="n"/>
      <c r="M85" s="8" t="n"/>
      <c r="N85" s="34">
        <f>IF(F85="","",F85-'Heti étrend'!$D$2)</f>
        <v/>
      </c>
      <c r="O85" s="11">
        <f>IF(F85="","",IF(F85&gt;='Heti étrend'!$D$2,"Cél teljesítve","Alatta van"))</f>
        <v/>
      </c>
    </row>
    <row r="86">
      <c r="A86" s="6" t="n"/>
      <c r="B86" s="31">
        <f>IF(A86="","",IFERROR('Heti étrend'!$B$2+VLOOKUP(A86,'Heti étrend'!$P$6:$Q$12,2,FALSE),""))</f>
        <v/>
      </c>
      <c r="C86" s="6" t="n"/>
      <c r="D86" s="8" t="n"/>
      <c r="E86" s="6" t="n"/>
      <c r="F86" s="29" t="n"/>
      <c r="G86" s="29" t="n"/>
      <c r="H86" s="29" t="n"/>
      <c r="I86" s="29" t="n"/>
      <c r="J86" s="8" t="n"/>
      <c r="K86" s="29" t="n"/>
      <c r="L86" s="6" t="n"/>
      <c r="M86" s="8" t="n"/>
      <c r="N86" s="32">
        <f>IF(F86="","",F86-'Heti étrend'!$D$2)</f>
        <v/>
      </c>
      <c r="O86" s="10">
        <f>IF(F86="","",IF(F86&gt;='Heti étrend'!$D$2,"Cél teljesítve","Alatta van"))</f>
        <v/>
      </c>
    </row>
    <row r="87">
      <c r="A87" s="6" t="n"/>
      <c r="B87" s="33">
        <f>IF(A87="","",IFERROR('Heti étrend'!$B$2+VLOOKUP(A87,'Heti étrend'!$P$6:$Q$12,2,FALSE),""))</f>
        <v/>
      </c>
      <c r="C87" s="6" t="n"/>
      <c r="D87" s="8" t="n"/>
      <c r="E87" s="6" t="n"/>
      <c r="F87" s="29" t="n"/>
      <c r="G87" s="29" t="n"/>
      <c r="H87" s="29" t="n"/>
      <c r="I87" s="29" t="n"/>
      <c r="J87" s="8" t="n"/>
      <c r="K87" s="29" t="n"/>
      <c r="L87" s="6" t="n"/>
      <c r="M87" s="8" t="n"/>
      <c r="N87" s="34">
        <f>IF(F87="","",F87-'Heti étrend'!$D$2)</f>
        <v/>
      </c>
      <c r="O87" s="11">
        <f>IF(F87="","",IF(F87&gt;='Heti étrend'!$D$2,"Cél teljesítve","Alatta van"))</f>
        <v/>
      </c>
    </row>
    <row r="88">
      <c r="A88" s="6" t="n"/>
      <c r="B88" s="31">
        <f>IF(A88="","",IFERROR('Heti étrend'!$B$2+VLOOKUP(A88,'Heti étrend'!$P$6:$Q$12,2,FALSE),""))</f>
        <v/>
      </c>
      <c r="C88" s="6" t="n"/>
      <c r="D88" s="8" t="n"/>
      <c r="E88" s="6" t="n"/>
      <c r="F88" s="29" t="n"/>
      <c r="G88" s="29" t="n"/>
      <c r="H88" s="29" t="n"/>
      <c r="I88" s="29" t="n"/>
      <c r="J88" s="8" t="n"/>
      <c r="K88" s="29" t="n"/>
      <c r="L88" s="6" t="n"/>
      <c r="M88" s="8" t="n"/>
      <c r="N88" s="32">
        <f>IF(F88="","",F88-'Heti étrend'!$D$2)</f>
        <v/>
      </c>
      <c r="O88" s="10">
        <f>IF(F88="","",IF(F88&gt;='Heti étrend'!$D$2,"Cél teljesítve","Alatta van"))</f>
        <v/>
      </c>
    </row>
    <row r="89">
      <c r="A89" s="6" t="n"/>
      <c r="B89" s="33">
        <f>IF(A89="","",IFERROR('Heti étrend'!$B$2+VLOOKUP(A89,'Heti étrend'!$P$6:$Q$12,2,FALSE),""))</f>
        <v/>
      </c>
      <c r="C89" s="6" t="n"/>
      <c r="D89" s="8" t="n"/>
      <c r="E89" s="6" t="n"/>
      <c r="F89" s="29" t="n"/>
      <c r="G89" s="29" t="n"/>
      <c r="H89" s="29" t="n"/>
      <c r="I89" s="29" t="n"/>
      <c r="J89" s="8" t="n"/>
      <c r="K89" s="29" t="n"/>
      <c r="L89" s="6" t="n"/>
      <c r="M89" s="8" t="n"/>
      <c r="N89" s="34">
        <f>IF(F89="","",F89-'Heti étrend'!$D$2)</f>
        <v/>
      </c>
      <c r="O89" s="11">
        <f>IF(F89="","",IF(F89&gt;='Heti étrend'!$D$2,"Cél teljesítve","Alatta van"))</f>
        <v/>
      </c>
    </row>
    <row r="90">
      <c r="A90" s="6" t="n"/>
      <c r="B90" s="31">
        <f>IF(A90="","",IFERROR('Heti étrend'!$B$2+VLOOKUP(A90,'Heti étrend'!$P$6:$Q$12,2,FALSE),""))</f>
        <v/>
      </c>
      <c r="C90" s="6" t="n"/>
      <c r="D90" s="8" t="n"/>
      <c r="E90" s="6" t="n"/>
      <c r="F90" s="29" t="n"/>
      <c r="G90" s="29" t="n"/>
      <c r="H90" s="29" t="n"/>
      <c r="I90" s="29" t="n"/>
      <c r="J90" s="8" t="n"/>
      <c r="K90" s="29" t="n"/>
      <c r="L90" s="6" t="n"/>
      <c r="M90" s="8" t="n"/>
      <c r="N90" s="32">
        <f>IF(F90="","",F90-'Heti étrend'!$D$2)</f>
        <v/>
      </c>
      <c r="O90" s="10">
        <f>IF(F90="","",IF(F90&gt;='Heti étrend'!$D$2,"Cél teljesítve","Alatta van"))</f>
        <v/>
      </c>
    </row>
    <row r="91">
      <c r="A91" s="6" t="n"/>
      <c r="B91" s="33">
        <f>IF(A91="","",IFERROR('Heti étrend'!$B$2+VLOOKUP(A91,'Heti étrend'!$P$6:$Q$12,2,FALSE),""))</f>
        <v/>
      </c>
      <c r="C91" s="6" t="n"/>
      <c r="D91" s="8" t="n"/>
      <c r="E91" s="6" t="n"/>
      <c r="F91" s="29" t="n"/>
      <c r="G91" s="29" t="n"/>
      <c r="H91" s="29" t="n"/>
      <c r="I91" s="29" t="n"/>
      <c r="J91" s="8" t="n"/>
      <c r="K91" s="29" t="n"/>
      <c r="L91" s="6" t="n"/>
      <c r="M91" s="8" t="n"/>
      <c r="N91" s="34">
        <f>IF(F91="","",F91-'Heti étrend'!$D$2)</f>
        <v/>
      </c>
      <c r="O91" s="11">
        <f>IF(F91="","",IF(F91&gt;='Heti étrend'!$D$2,"Cél teljesítve","Alatta van"))</f>
        <v/>
      </c>
    </row>
    <row r="92">
      <c r="A92" s="6" t="n"/>
      <c r="B92" s="31">
        <f>IF(A92="","",IFERROR('Heti étrend'!$B$2+VLOOKUP(A92,'Heti étrend'!$P$6:$Q$12,2,FALSE),""))</f>
        <v/>
      </c>
      <c r="C92" s="6" t="n"/>
      <c r="D92" s="8" t="n"/>
      <c r="E92" s="6" t="n"/>
      <c r="F92" s="29" t="n"/>
      <c r="G92" s="29" t="n"/>
      <c r="H92" s="29" t="n"/>
      <c r="I92" s="29" t="n"/>
      <c r="J92" s="8" t="n"/>
      <c r="K92" s="29" t="n"/>
      <c r="L92" s="6" t="n"/>
      <c r="M92" s="8" t="n"/>
      <c r="N92" s="32">
        <f>IF(F92="","",F92-'Heti étrend'!$D$2)</f>
        <v/>
      </c>
      <c r="O92" s="10">
        <f>IF(F92="","",IF(F92&gt;='Heti étrend'!$D$2,"Cél teljesítve","Alatta van"))</f>
        <v/>
      </c>
    </row>
    <row r="93">
      <c r="A93" s="6" t="n"/>
      <c r="B93" s="33">
        <f>IF(A93="","",IFERROR('Heti étrend'!$B$2+VLOOKUP(A93,'Heti étrend'!$P$6:$Q$12,2,FALSE),""))</f>
        <v/>
      </c>
      <c r="C93" s="6" t="n"/>
      <c r="D93" s="8" t="n"/>
      <c r="E93" s="6" t="n"/>
      <c r="F93" s="29" t="n"/>
      <c r="G93" s="29" t="n"/>
      <c r="H93" s="29" t="n"/>
      <c r="I93" s="29" t="n"/>
      <c r="J93" s="8" t="n"/>
      <c r="K93" s="29" t="n"/>
      <c r="L93" s="6" t="n"/>
      <c r="M93" s="8" t="n"/>
      <c r="N93" s="34">
        <f>IF(F93="","",F93-'Heti étrend'!$D$2)</f>
        <v/>
      </c>
      <c r="O93" s="11">
        <f>IF(F93="","",IF(F93&gt;='Heti étrend'!$D$2,"Cél teljesítve","Alatta van"))</f>
        <v/>
      </c>
    </row>
    <row r="94">
      <c r="A94" s="6" t="n"/>
      <c r="B94" s="31">
        <f>IF(A94="","",IFERROR('Heti étrend'!$B$2+VLOOKUP(A94,'Heti étrend'!$P$6:$Q$12,2,FALSE),""))</f>
        <v/>
      </c>
      <c r="C94" s="6" t="n"/>
      <c r="D94" s="8" t="n"/>
      <c r="E94" s="6" t="n"/>
      <c r="F94" s="29" t="n"/>
      <c r="G94" s="29" t="n"/>
      <c r="H94" s="29" t="n"/>
      <c r="I94" s="29" t="n"/>
      <c r="J94" s="8" t="n"/>
      <c r="K94" s="29" t="n"/>
      <c r="L94" s="6" t="n"/>
      <c r="M94" s="8" t="n"/>
      <c r="N94" s="32">
        <f>IF(F94="","",F94-'Heti étrend'!$D$2)</f>
        <v/>
      </c>
      <c r="O94" s="10">
        <f>IF(F94="","",IF(F94&gt;='Heti étrend'!$D$2,"Cél teljesítve","Alatta van"))</f>
        <v/>
      </c>
    </row>
    <row r="95">
      <c r="A95" s="6" t="n"/>
      <c r="B95" s="33">
        <f>IF(A95="","",IFERROR('Heti étrend'!$B$2+VLOOKUP(A95,'Heti étrend'!$P$6:$Q$12,2,FALSE),""))</f>
        <v/>
      </c>
      <c r="C95" s="6" t="n"/>
      <c r="D95" s="8" t="n"/>
      <c r="E95" s="6" t="n"/>
      <c r="F95" s="29" t="n"/>
      <c r="G95" s="29" t="n"/>
      <c r="H95" s="29" t="n"/>
      <c r="I95" s="29" t="n"/>
      <c r="J95" s="8" t="n"/>
      <c r="K95" s="29" t="n"/>
      <c r="L95" s="6" t="n"/>
      <c r="M95" s="8" t="n"/>
      <c r="N95" s="34">
        <f>IF(F95="","",F95-'Heti étrend'!$D$2)</f>
        <v/>
      </c>
      <c r="O95" s="11">
        <f>IF(F95="","",IF(F95&gt;='Heti étrend'!$D$2,"Cél teljesítve","Alatta van"))</f>
        <v/>
      </c>
    </row>
    <row r="96">
      <c r="A96" s="6" t="n"/>
      <c r="B96" s="31">
        <f>IF(A96="","",IFERROR('Heti étrend'!$B$2+VLOOKUP(A96,'Heti étrend'!$P$6:$Q$12,2,FALSE),""))</f>
        <v/>
      </c>
      <c r="C96" s="6" t="n"/>
      <c r="D96" s="8" t="n"/>
      <c r="E96" s="6" t="n"/>
      <c r="F96" s="29" t="n"/>
      <c r="G96" s="29" t="n"/>
      <c r="H96" s="29" t="n"/>
      <c r="I96" s="29" t="n"/>
      <c r="J96" s="8" t="n"/>
      <c r="K96" s="29" t="n"/>
      <c r="L96" s="6" t="n"/>
      <c r="M96" s="8" t="n"/>
      <c r="N96" s="32">
        <f>IF(F96="","",F96-'Heti étrend'!$D$2)</f>
        <v/>
      </c>
      <c r="O96" s="10">
        <f>IF(F96="","",IF(F96&gt;='Heti étrend'!$D$2,"Cél teljesítve","Alatta van"))</f>
        <v/>
      </c>
    </row>
    <row r="97">
      <c r="A97" s="6" t="n"/>
      <c r="B97" s="33">
        <f>IF(A97="","",IFERROR('Heti étrend'!$B$2+VLOOKUP(A97,'Heti étrend'!$P$6:$Q$12,2,FALSE),""))</f>
        <v/>
      </c>
      <c r="C97" s="6" t="n"/>
      <c r="D97" s="8" t="n"/>
      <c r="E97" s="6" t="n"/>
      <c r="F97" s="29" t="n"/>
      <c r="G97" s="29" t="n"/>
      <c r="H97" s="29" t="n"/>
      <c r="I97" s="29" t="n"/>
      <c r="J97" s="8" t="n"/>
      <c r="K97" s="29" t="n"/>
      <c r="L97" s="6" t="n"/>
      <c r="M97" s="8" t="n"/>
      <c r="N97" s="34">
        <f>IF(F97="","",F97-'Heti étrend'!$D$2)</f>
        <v/>
      </c>
      <c r="O97" s="11">
        <f>IF(F97="","",IF(F97&gt;='Heti étrend'!$D$2,"Cél teljesítve","Alatta van"))</f>
        <v/>
      </c>
    </row>
    <row r="98">
      <c r="A98" s="6" t="n"/>
      <c r="B98" s="31">
        <f>IF(A98="","",IFERROR('Heti étrend'!$B$2+VLOOKUP(A98,'Heti étrend'!$P$6:$Q$12,2,FALSE),""))</f>
        <v/>
      </c>
      <c r="C98" s="6" t="n"/>
      <c r="D98" s="8" t="n"/>
      <c r="E98" s="6" t="n"/>
      <c r="F98" s="29" t="n"/>
      <c r="G98" s="29" t="n"/>
      <c r="H98" s="29" t="n"/>
      <c r="I98" s="29" t="n"/>
      <c r="J98" s="8" t="n"/>
      <c r="K98" s="29" t="n"/>
      <c r="L98" s="6" t="n"/>
      <c r="M98" s="8" t="n"/>
      <c r="N98" s="32">
        <f>IF(F98="","",F98-'Heti étrend'!$D$2)</f>
        <v/>
      </c>
      <c r="O98" s="10">
        <f>IF(F98="","",IF(F98&gt;='Heti étrend'!$D$2,"Cél teljesítve","Alatta van"))</f>
        <v/>
      </c>
    </row>
    <row r="99">
      <c r="A99" s="6" t="n"/>
      <c r="B99" s="33">
        <f>IF(A99="","",IFERROR('Heti étrend'!$B$2+VLOOKUP(A99,'Heti étrend'!$P$6:$Q$12,2,FALSE),""))</f>
        <v/>
      </c>
      <c r="C99" s="6" t="n"/>
      <c r="D99" s="8" t="n"/>
      <c r="E99" s="6" t="n"/>
      <c r="F99" s="29" t="n"/>
      <c r="G99" s="29" t="n"/>
      <c r="H99" s="29" t="n"/>
      <c r="I99" s="29" t="n"/>
      <c r="J99" s="8" t="n"/>
      <c r="K99" s="29" t="n"/>
      <c r="L99" s="6" t="n"/>
      <c r="M99" s="8" t="n"/>
      <c r="N99" s="34">
        <f>IF(F99="","",F99-'Heti étrend'!$D$2)</f>
        <v/>
      </c>
      <c r="O99" s="11">
        <f>IF(F99="","",IF(F99&gt;='Heti étrend'!$D$2,"Cél teljesítve","Alatta van"))</f>
        <v/>
      </c>
    </row>
    <row r="100">
      <c r="A100" s="6" t="n"/>
      <c r="B100" s="31">
        <f>IF(A100="","",IFERROR('Heti étrend'!$B$2+VLOOKUP(A100,'Heti étrend'!$P$6:$Q$12,2,FALSE),""))</f>
        <v/>
      </c>
      <c r="C100" s="6" t="n"/>
      <c r="D100" s="8" t="n"/>
      <c r="E100" s="6" t="n"/>
      <c r="F100" s="29" t="n"/>
      <c r="G100" s="29" t="n"/>
      <c r="H100" s="29" t="n"/>
      <c r="I100" s="29" t="n"/>
      <c r="J100" s="8" t="n"/>
      <c r="K100" s="29" t="n"/>
      <c r="L100" s="6" t="n"/>
      <c r="M100" s="8" t="n"/>
      <c r="N100" s="32">
        <f>IF(F100="","",F100-'Heti étrend'!$D$2)</f>
        <v/>
      </c>
      <c r="O100" s="10">
        <f>IF(F100="","",IF(F100&gt;='Heti étrend'!$D$2,"Cél teljesítve","Alatta van"))</f>
        <v/>
      </c>
    </row>
    <row r="101">
      <c r="A101" s="6" t="n"/>
      <c r="B101" s="33">
        <f>IF(A101="","",IFERROR('Heti étrend'!$B$2+VLOOKUP(A101,'Heti étrend'!$P$6:$Q$12,2,FALSE),""))</f>
        <v/>
      </c>
      <c r="C101" s="6" t="n"/>
      <c r="D101" s="8" t="n"/>
      <c r="E101" s="6" t="n"/>
      <c r="F101" s="29" t="n"/>
      <c r="G101" s="29" t="n"/>
      <c r="H101" s="29" t="n"/>
      <c r="I101" s="29" t="n"/>
      <c r="J101" s="8" t="n"/>
      <c r="K101" s="29" t="n"/>
      <c r="L101" s="6" t="n"/>
      <c r="M101" s="8" t="n"/>
      <c r="N101" s="34">
        <f>IF(F101="","",F101-'Heti étrend'!$D$2)</f>
        <v/>
      </c>
      <c r="O101" s="11">
        <f>IF(F101="","",IF(F101&gt;='Heti étrend'!$D$2,"Cél teljesítve","Alatta van"))</f>
        <v/>
      </c>
    </row>
    <row r="102">
      <c r="A102" s="6" t="n"/>
      <c r="B102" s="31">
        <f>IF(A102="","",IFERROR('Heti étrend'!$B$2+VLOOKUP(A102,'Heti étrend'!$P$6:$Q$12,2,FALSE),""))</f>
        <v/>
      </c>
      <c r="C102" s="6" t="n"/>
      <c r="D102" s="8" t="n"/>
      <c r="E102" s="6" t="n"/>
      <c r="F102" s="29" t="n"/>
      <c r="G102" s="29" t="n"/>
      <c r="H102" s="29" t="n"/>
      <c r="I102" s="29" t="n"/>
      <c r="J102" s="8" t="n"/>
      <c r="K102" s="29" t="n"/>
      <c r="L102" s="6" t="n"/>
      <c r="M102" s="8" t="n"/>
      <c r="N102" s="32">
        <f>IF(F102="","",F102-'Heti étrend'!$D$2)</f>
        <v/>
      </c>
      <c r="O102" s="10">
        <f>IF(F102="","",IF(F102&gt;='Heti étrend'!$D$2,"Cél teljesítve","Alatta van"))</f>
        <v/>
      </c>
    </row>
    <row r="103">
      <c r="A103" s="6" t="n"/>
      <c r="B103" s="33">
        <f>IF(A103="","",IFERROR('Heti étrend'!$B$2+VLOOKUP(A103,'Heti étrend'!$P$6:$Q$12,2,FALSE),""))</f>
        <v/>
      </c>
      <c r="C103" s="6" t="n"/>
      <c r="D103" s="8" t="n"/>
      <c r="E103" s="6" t="n"/>
      <c r="F103" s="29" t="n"/>
      <c r="G103" s="29" t="n"/>
      <c r="H103" s="29" t="n"/>
      <c r="I103" s="29" t="n"/>
      <c r="J103" s="8" t="n"/>
      <c r="K103" s="29" t="n"/>
      <c r="L103" s="6" t="n"/>
      <c r="M103" s="8" t="n"/>
      <c r="N103" s="34">
        <f>IF(F103="","",F103-'Heti étrend'!$D$2)</f>
        <v/>
      </c>
      <c r="O103" s="11">
        <f>IF(F103="","",IF(F103&gt;='Heti étrend'!$D$2,"Cél teljesítve","Alatta van"))</f>
        <v/>
      </c>
    </row>
    <row r="104">
      <c r="A104" s="6" t="n"/>
      <c r="B104" s="31">
        <f>IF(A104="","",IFERROR('Heti étrend'!$B$2+VLOOKUP(A104,'Heti étrend'!$P$6:$Q$12,2,FALSE),""))</f>
        <v/>
      </c>
      <c r="C104" s="6" t="n"/>
      <c r="D104" s="8" t="n"/>
      <c r="E104" s="6" t="n"/>
      <c r="F104" s="29" t="n"/>
      <c r="G104" s="29" t="n"/>
      <c r="H104" s="29" t="n"/>
      <c r="I104" s="29" t="n"/>
      <c r="J104" s="8" t="n"/>
      <c r="K104" s="29" t="n"/>
      <c r="L104" s="6" t="n"/>
      <c r="M104" s="8" t="n"/>
      <c r="N104" s="32">
        <f>IF(F104="","",F104-'Heti étrend'!$D$2)</f>
        <v/>
      </c>
      <c r="O104" s="10">
        <f>IF(F104="","",IF(F104&gt;='Heti étrend'!$D$2,"Cél teljesítve","Alatta van"))</f>
        <v/>
      </c>
    </row>
    <row r="105">
      <c r="A105" s="6" t="n"/>
      <c r="B105" s="33">
        <f>IF(A105="","",IFERROR('Heti étrend'!$B$2+VLOOKUP(A105,'Heti étrend'!$P$6:$Q$12,2,FALSE),""))</f>
        <v/>
      </c>
      <c r="C105" s="6" t="n"/>
      <c r="D105" s="8" t="n"/>
      <c r="E105" s="6" t="n"/>
      <c r="F105" s="29" t="n"/>
      <c r="G105" s="29" t="n"/>
      <c r="H105" s="29" t="n"/>
      <c r="I105" s="29" t="n"/>
      <c r="J105" s="8" t="n"/>
      <c r="K105" s="29" t="n"/>
      <c r="L105" s="6" t="n"/>
      <c r="M105" s="8" t="n"/>
      <c r="N105" s="34">
        <f>IF(F105="","",F105-'Heti étrend'!$D$2)</f>
        <v/>
      </c>
      <c r="O105" s="11">
        <f>IF(F105="","",IF(F105&gt;='Heti étrend'!$D$2,"Cél teljesítve","Alatta van"))</f>
        <v/>
      </c>
    </row>
  </sheetData>
  <autoFilter ref="A5:O105"/>
  <mergeCells count="1">
    <mergeCell ref="A1:O1"/>
  </mergeCells>
  <conditionalFormatting sqref="N6:N105">
    <cfRule type="expression" priority="1" dxfId="0">
      <formula>AND(N6&lt;&gt;"",N6&lt;0)</formula>
    </cfRule>
    <cfRule type="expression" priority="2" dxfId="1">
      <formula>AND(N6&lt;&gt;"",N6&gt;=0)</formula>
    </cfRule>
  </conditionalFormatting>
  <conditionalFormatting sqref="O6:O105">
    <cfRule type="expression" priority="3" dxfId="1">
      <formula>O6="Cél teljesítve"</formula>
    </cfRule>
    <cfRule type="expression" priority="4" dxfId="0">
      <formula>O6="Alatta van"</formula>
    </cfRule>
  </conditionalFormatting>
  <conditionalFormatting sqref="L6:L105">
    <cfRule type="expression" priority="5" dxfId="1">
      <formula>L6="Elkészült"</formula>
    </cfRule>
    <cfRule type="expression" priority="6" dxfId="0">
      <formula>L6="Bevásárolandó"</formula>
    </cfRule>
  </conditionalFormatting>
  <dataValidations count="4">
    <dataValidation sqref="A6:A105" showErrorMessage="1" showInputMessage="1" allowBlank="1" type="list">
      <formula1>"Hétfő,Kedd,Szerda,Csütörtök,Péntek,Szombat,Vasárnap"</formula1>
    </dataValidation>
    <dataValidation sqref="C6:C105" showErrorMessage="1" showInputMessage="1" allowBlank="1" type="list">
      <formula1>"Reggeli,Tízórai,Ebéd,Uzsonna,Vacsora"</formula1>
    </dataValidation>
    <dataValidation sqref="L6:L105" showErrorMessage="1" showInputMessage="1" allowBlank="1" type="list">
      <formula1>"Tervezett,Bevásárolandó,Elkészült"</formula1>
    </dataValidation>
    <dataValidation sqref="F6:K105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22" customWidth="1" min="4" max="4"/>
    <col width="22" customWidth="1" min="5" max="5"/>
    <col width="22" customWidth="1" min="6" max="6"/>
    <col width="16" customWidth="1" min="7" max="7"/>
    <col width="31" customWidth="1" min="8" max="8"/>
    <col width="3" customWidth="1" min="9" max="9"/>
    <col width="25" customWidth="1" min="10" max="10"/>
    <col width="23" customWidth="1" min="11" max="11"/>
  </cols>
  <sheetData>
    <row r="1" ht="28" customHeight="1">
      <c r="A1" s="1" t="inlineStr">
        <is>
          <t>Heti bevásárlólista</t>
        </is>
      </c>
      <c r="B1" s="26" t="n"/>
      <c r="C1" s="26" t="n"/>
      <c r="D1" s="26" t="n"/>
      <c r="E1" s="26" t="n"/>
      <c r="F1" s="26" t="n"/>
      <c r="G1" s="26" t="n"/>
      <c r="H1" s="27" t="n"/>
    </row>
    <row r="2">
      <c r="A2" s="2" t="inlineStr">
        <is>
          <t>Összes becsült bevásárlási költség</t>
        </is>
      </c>
      <c r="B2" s="35">
        <f>SUM(E6:E105)</f>
        <v/>
      </c>
      <c r="D2" s="2" t="inlineStr">
        <is>
          <t>Megvásárolt tételek aránya</t>
        </is>
      </c>
      <c r="E2" s="15">
        <f>IFERROR(COUNTIF(G6:G105,"Igen")/COUNTA(A6:A105),0)</f>
        <v/>
      </c>
    </row>
    <row r="3"/>
    <row r="4"/>
    <row r="5" ht="32" customHeight="1">
      <c r="A5" s="2" t="inlineStr">
        <is>
          <t>Alapanyag</t>
        </is>
      </c>
      <c r="B5" s="2" t="inlineStr">
        <is>
          <t>Mennyiség</t>
        </is>
      </c>
      <c r="C5" s="2" t="inlineStr">
        <is>
          <t>Mértékegység</t>
        </is>
      </c>
      <c r="D5" s="2" t="inlineStr">
        <is>
          <t>Becsült egységár (Ft)</t>
        </is>
      </c>
      <c r="E5" s="2" t="inlineStr">
        <is>
          <t>Becsült költség (Ft)</t>
        </is>
      </c>
      <c r="F5" s="2" t="inlineStr">
        <is>
          <t>Kategória</t>
        </is>
      </c>
      <c r="G5" s="2" t="inlineStr">
        <is>
          <t>Megvásárolva</t>
        </is>
      </c>
      <c r="H5" s="2" t="inlineStr">
        <is>
          <t>Megjegyzés</t>
        </is>
      </c>
      <c r="J5" s="2" t="inlineStr">
        <is>
          <t>Árlista alapanyag</t>
        </is>
      </c>
      <c r="K5" s="2" t="inlineStr">
        <is>
          <t>Becsült egységár (Ft)</t>
        </is>
      </c>
    </row>
    <row r="6">
      <c r="A6" s="16" t="inlineStr">
        <is>
          <t>csirkemell</t>
        </is>
      </c>
      <c r="B6" s="17" t="n">
        <v>1</v>
      </c>
      <c r="C6" s="6" t="inlineStr">
        <is>
          <t>kg</t>
        </is>
      </c>
      <c r="D6" s="36">
        <f>IF(A6="","",IFERROR(VLOOKUP(A6,'Bevásárlólista'!$J$6:$K$105,2,FALSE),""))</f>
        <v/>
      </c>
      <c r="E6" s="36">
        <f>IF(OR(A6="",B6="",D6=""),"",B6*D6)</f>
        <v/>
      </c>
      <c r="F6" s="6" t="inlineStr">
        <is>
          <t>Hús</t>
        </is>
      </c>
      <c r="G6" s="6" t="inlineStr">
        <is>
          <t>Nem</t>
        </is>
      </c>
      <c r="H6" s="8" t="inlineStr">
        <is>
          <t>Csirkemell barna rizzsel</t>
        </is>
      </c>
      <c r="J6" s="16" t="inlineStr">
        <is>
          <t>csirkemell</t>
        </is>
      </c>
      <c r="K6" s="37" t="n">
        <v>2690</v>
      </c>
    </row>
    <row r="7">
      <c r="A7" s="16" t="inlineStr">
        <is>
          <t>barna rizs</t>
        </is>
      </c>
      <c r="B7" s="17" t="n">
        <v>0.5</v>
      </c>
      <c r="C7" s="6" t="inlineStr">
        <is>
          <t>kg</t>
        </is>
      </c>
      <c r="D7" s="38">
        <f>IF(A7="","",IFERROR(VLOOKUP(A7,'Bevásárlólista'!$J$6:$K$105,2,FALSE),""))</f>
        <v/>
      </c>
      <c r="E7" s="38">
        <f>IF(OR(A7="",B7="",D7=""),"",B7*D7)</f>
        <v/>
      </c>
      <c r="F7" s="6" t="inlineStr">
        <is>
          <t>Gabonaféle</t>
        </is>
      </c>
      <c r="G7" s="6" t="inlineStr">
        <is>
          <t>Igen</t>
        </is>
      </c>
      <c r="H7" s="8" t="inlineStr">
        <is>
          <t>Ebédhez</t>
        </is>
      </c>
      <c r="J7" s="16" t="inlineStr">
        <is>
          <t>barna rizs</t>
        </is>
      </c>
      <c r="K7" s="37" t="n">
        <v>1250</v>
      </c>
    </row>
    <row r="8">
      <c r="A8" s="16" t="inlineStr">
        <is>
          <t>zabpehely</t>
        </is>
      </c>
      <c r="B8" s="17" t="n">
        <v>0.5</v>
      </c>
      <c r="C8" s="6" t="inlineStr">
        <is>
          <t>kg</t>
        </is>
      </c>
      <c r="D8" s="36">
        <f>IF(A8="","",IFERROR(VLOOKUP(A8,'Bevásárlólista'!$J$6:$K$105,2,FALSE),""))</f>
        <v/>
      </c>
      <c r="E8" s="36">
        <f>IF(OR(A8="",B8="",D8=""),"",B8*D8)</f>
        <v/>
      </c>
      <c r="F8" s="6" t="inlineStr">
        <is>
          <t>Gabonaféle</t>
        </is>
      </c>
      <c r="G8" s="6" t="inlineStr">
        <is>
          <t>Igen</t>
        </is>
      </c>
      <c r="H8" s="8" t="inlineStr">
        <is>
          <t>Reggelikhez</t>
        </is>
      </c>
      <c r="J8" s="16" t="inlineStr">
        <is>
          <t>zabpehely</t>
        </is>
      </c>
      <c r="K8" s="37" t="n">
        <v>850</v>
      </c>
    </row>
    <row r="9">
      <c r="A9" s="16" t="inlineStr">
        <is>
          <t>alma</t>
        </is>
      </c>
      <c r="B9" s="17" t="n">
        <v>1</v>
      </c>
      <c r="C9" s="6" t="inlineStr">
        <is>
          <t>kg</t>
        </is>
      </c>
      <c r="D9" s="38">
        <f>IF(A9="","",IFERROR(VLOOKUP(A9,'Bevásárlólista'!$J$6:$K$105,2,FALSE),""))</f>
        <v/>
      </c>
      <c r="E9" s="38">
        <f>IF(OR(A9="",B9="",D9=""),"",B9*D9)</f>
        <v/>
      </c>
      <c r="F9" s="6" t="inlineStr">
        <is>
          <t>Zöldség és gyümölcs</t>
        </is>
      </c>
      <c r="G9" s="6" t="inlineStr">
        <is>
          <t>Nem</t>
        </is>
      </c>
      <c r="H9" s="8" t="inlineStr">
        <is>
          <t>Zabkásához is</t>
        </is>
      </c>
      <c r="J9" s="16" t="inlineStr">
        <is>
          <t>alma</t>
        </is>
      </c>
      <c r="K9" s="37" t="n">
        <v>800</v>
      </c>
    </row>
    <row r="10">
      <c r="A10" s="16" t="inlineStr">
        <is>
          <t>dió</t>
        </is>
      </c>
      <c r="B10" s="17" t="n">
        <v>0.2</v>
      </c>
      <c r="C10" s="6" t="inlineStr">
        <is>
          <t>kg</t>
        </is>
      </c>
      <c r="D10" s="36">
        <f>IF(A10="","",IFERROR(VLOOKUP(A10,'Bevásárlólista'!$J$6:$K$105,2,FALSE),""))</f>
        <v/>
      </c>
      <c r="E10" s="36">
        <f>IF(OR(A10="",B10="",D10=""),"",B10*D10)</f>
        <v/>
      </c>
      <c r="F10" s="6" t="inlineStr">
        <is>
          <t>Magvak</t>
        </is>
      </c>
      <c r="G10" s="6" t="inlineStr">
        <is>
          <t>Nem</t>
        </is>
      </c>
      <c r="H10" s="8" t="inlineStr">
        <is>
          <t>Zabkásához</t>
        </is>
      </c>
      <c r="J10" s="16" t="inlineStr">
        <is>
          <t>dió</t>
        </is>
      </c>
      <c r="K10" s="37" t="n">
        <v>4500</v>
      </c>
    </row>
    <row r="11">
      <c r="A11" s="16" t="inlineStr">
        <is>
          <t>tojás</t>
        </is>
      </c>
      <c r="B11" s="17" t="n">
        <v>10</v>
      </c>
      <c r="C11" s="6" t="inlineStr">
        <is>
          <t>db</t>
        </is>
      </c>
      <c r="D11" s="38">
        <f>IF(A11="","",IFERROR(VLOOKUP(A11,'Bevásárlólista'!$J$6:$K$105,2,FALSE),""))</f>
        <v/>
      </c>
      <c r="E11" s="38">
        <f>IF(OR(A11="",B11="",D11=""),"",B11*D11)</f>
        <v/>
      </c>
      <c r="F11" s="6" t="inlineStr">
        <is>
          <t>Hűtött áru</t>
        </is>
      </c>
      <c r="G11" s="6" t="inlineStr">
        <is>
          <t>Igen</t>
        </is>
      </c>
      <c r="H11" s="8" t="inlineStr">
        <is>
          <t>Reggelihez és főzelékhez</t>
        </is>
      </c>
      <c r="J11" s="16" t="inlineStr">
        <is>
          <t>tojás</t>
        </is>
      </c>
      <c r="K11" s="37" t="n">
        <v>120</v>
      </c>
    </row>
    <row r="12">
      <c r="A12" s="16" t="inlineStr">
        <is>
          <t>görög joghurt</t>
        </is>
      </c>
      <c r="B12" s="17" t="n">
        <v>0.5</v>
      </c>
      <c r="C12" s="6" t="inlineStr">
        <is>
          <t>kg</t>
        </is>
      </c>
      <c r="D12" s="36">
        <f>IF(A12="","",IFERROR(VLOOKUP(A12,'Bevásárlólista'!$J$6:$K$105,2,FALSE),""))</f>
        <v/>
      </c>
      <c r="E12" s="36">
        <f>IF(OR(A12="",B12="",D12=""),"",B12*D12)</f>
        <v/>
      </c>
      <c r="F12" s="6" t="inlineStr">
        <is>
          <t>Hűtött áru</t>
        </is>
      </c>
      <c r="G12" s="6" t="inlineStr">
        <is>
          <t>Nem</t>
        </is>
      </c>
      <c r="H12" s="8" t="inlineStr">
        <is>
          <t>Reggelihez</t>
        </is>
      </c>
      <c r="J12" s="16" t="inlineStr">
        <is>
          <t>görög joghurt</t>
        </is>
      </c>
      <c r="K12" s="37" t="n">
        <v>1800</v>
      </c>
    </row>
    <row r="13">
      <c r="A13" s="16" t="inlineStr">
        <is>
          <t>feta sajt</t>
        </is>
      </c>
      <c r="B13" s="17" t="n">
        <v>0.2</v>
      </c>
      <c r="C13" s="6" t="inlineStr">
        <is>
          <t>kg</t>
        </is>
      </c>
      <c r="D13" s="38">
        <f>IF(A13="","",IFERROR(VLOOKUP(A13,'Bevásárlólista'!$J$6:$K$105,2,FALSE),""))</f>
        <v/>
      </c>
      <c r="E13" s="38">
        <f>IF(OR(A13="",B13="",D13=""),"",B13*D13)</f>
        <v/>
      </c>
      <c r="F13" s="6" t="inlineStr">
        <is>
          <t>Hűtött áru</t>
        </is>
      </c>
      <c r="G13" s="6" t="inlineStr">
        <is>
          <t>Nem</t>
        </is>
      </c>
      <c r="H13" s="8" t="inlineStr">
        <is>
          <t>Görög salátához</t>
        </is>
      </c>
      <c r="J13" s="16" t="inlineStr">
        <is>
          <t>feta sajt</t>
        </is>
      </c>
      <c r="K13" s="37" t="n">
        <v>5500</v>
      </c>
    </row>
    <row r="14">
      <c r="A14" s="16" t="inlineStr">
        <is>
          <t>paradicsom</t>
        </is>
      </c>
      <c r="B14" s="17" t="n">
        <v>0.5</v>
      </c>
      <c r="C14" s="6" t="inlineStr">
        <is>
          <t>kg</t>
        </is>
      </c>
      <c r="D14" s="36">
        <f>IF(A14="","",IFERROR(VLOOKUP(A14,'Bevásárlólista'!$J$6:$K$105,2,FALSE),""))</f>
        <v/>
      </c>
      <c r="E14" s="36">
        <f>IF(OR(A14="",B14="",D14=""),"",B14*D14)</f>
        <v/>
      </c>
      <c r="F14" s="6" t="inlineStr">
        <is>
          <t>Zöldség és gyümölcs</t>
        </is>
      </c>
      <c r="G14" s="6" t="inlineStr">
        <is>
          <t>Igen</t>
        </is>
      </c>
      <c r="H14" s="8" t="inlineStr">
        <is>
          <t>Salátához</t>
        </is>
      </c>
      <c r="J14" s="16" t="inlineStr">
        <is>
          <t>paradicsom</t>
        </is>
      </c>
      <c r="K14" s="37" t="n">
        <v>1200</v>
      </c>
    </row>
    <row r="15">
      <c r="A15" s="16" t="inlineStr">
        <is>
          <t>karfiol</t>
        </is>
      </c>
      <c r="B15" s="17" t="n">
        <v>1</v>
      </c>
      <c r="C15" s="6" t="inlineStr">
        <is>
          <t>kg</t>
        </is>
      </c>
      <c r="D15" s="38">
        <f>IF(A15="","",IFERROR(VLOOKUP(A15,'Bevásárlólista'!$J$6:$K$105,2,FALSE),""))</f>
        <v/>
      </c>
      <c r="E15" s="38">
        <f>IF(OR(A15="",B15="",D15=""),"",B15*D15)</f>
        <v/>
      </c>
      <c r="F15" s="6" t="inlineStr">
        <is>
          <t>Zöldség és gyümölcs</t>
        </is>
      </c>
      <c r="G15" s="6" t="inlineStr">
        <is>
          <t>Nem</t>
        </is>
      </c>
      <c r="H15" s="8" t="inlineStr">
        <is>
          <t>Rakott karfiolhoz</t>
        </is>
      </c>
      <c r="J15" s="16" t="inlineStr">
        <is>
          <t>karfiol</t>
        </is>
      </c>
      <c r="K15" s="37" t="n">
        <v>1000</v>
      </c>
    </row>
    <row r="16">
      <c r="A16" s="16" t="n"/>
      <c r="B16" s="17" t="n"/>
      <c r="C16" s="6" t="n"/>
      <c r="D16" s="36">
        <f>IF(A16="","",IFERROR(VLOOKUP(A16,'Bevásárlólista'!$J$6:$K$105,2,FALSE),""))</f>
        <v/>
      </c>
      <c r="E16" s="36">
        <f>IF(OR(A16="",B16="",D16=""),"",B16*D16)</f>
        <v/>
      </c>
      <c r="F16" s="6" t="n"/>
      <c r="G16" s="6" t="n"/>
      <c r="H16" s="8" t="n"/>
      <c r="J16" s="16" t="inlineStr">
        <is>
          <t>bulgur</t>
        </is>
      </c>
      <c r="K16" s="37" t="n">
        <v>1150</v>
      </c>
    </row>
    <row r="17">
      <c r="A17" s="16" t="n"/>
      <c r="B17" s="17" t="n"/>
      <c r="C17" s="6" t="n"/>
      <c r="D17" s="38">
        <f>IF(A17="","",IFERROR(VLOOKUP(A17,'Bevásárlólista'!$J$6:$K$105,2,FALSE),""))</f>
        <v/>
      </c>
      <c r="E17" s="38">
        <f>IF(OR(A17="",B17="",D17=""),"",B17*D17)</f>
        <v/>
      </c>
      <c r="F17" s="6" t="n"/>
      <c r="G17" s="6" t="n"/>
      <c r="H17" s="8" t="n"/>
      <c r="J17" s="16" t="inlineStr">
        <is>
          <t>pulykamell</t>
        </is>
      </c>
      <c r="K17" s="37" t="n">
        <v>2990</v>
      </c>
    </row>
    <row r="18">
      <c r="A18" s="16" t="n"/>
      <c r="B18" s="17" t="n"/>
      <c r="C18" s="6" t="n"/>
      <c r="D18" s="36">
        <f>IF(A18="","",IFERROR(VLOOKUP(A18,'Bevásárlólista'!$J$6:$K$105,2,FALSE),""))</f>
        <v/>
      </c>
      <c r="E18" s="36">
        <f>IF(OR(A18="",B18="",D18=""),"",B18*D18)</f>
        <v/>
      </c>
      <c r="F18" s="6" t="n"/>
      <c r="G18" s="6" t="n"/>
      <c r="H18" s="8" t="n"/>
      <c r="J18" s="16" t="inlineStr">
        <is>
          <t>lencse</t>
        </is>
      </c>
      <c r="K18" s="37" t="n">
        <v>1350</v>
      </c>
    </row>
    <row r="19">
      <c r="A19" s="16" t="n"/>
      <c r="B19" s="17" t="n"/>
      <c r="C19" s="6" t="n"/>
      <c r="D19" s="38">
        <f>IF(A19="","",IFERROR(VLOOKUP(A19,'Bevásárlólista'!$J$6:$K$105,2,FALSE),""))</f>
        <v/>
      </c>
      <c r="E19" s="38">
        <f>IF(OR(A19="",B19="",D19=""),"",B19*D19)</f>
        <v/>
      </c>
      <c r="F19" s="6" t="n"/>
      <c r="G19" s="6" t="n"/>
      <c r="H19" s="8" t="n"/>
      <c r="J19" s="16" t="inlineStr">
        <is>
          <t>tonhal konzerv</t>
        </is>
      </c>
      <c r="K19" s="37" t="n">
        <v>950</v>
      </c>
    </row>
    <row r="20">
      <c r="A20" s="16" t="n"/>
      <c r="B20" s="17" t="n"/>
      <c r="C20" s="6" t="n"/>
      <c r="D20" s="36">
        <f>IF(A20="","",IFERROR(VLOOKUP(A20,'Bevásárlólista'!$J$6:$K$105,2,FALSE),""))</f>
        <v/>
      </c>
      <c r="E20" s="36">
        <f>IF(OR(A20="",B20="",D20=""),"",B20*D20)</f>
        <v/>
      </c>
      <c r="F20" s="6" t="n"/>
      <c r="G20" s="6" t="n"/>
      <c r="H20" s="8" t="n"/>
      <c r="J20" s="16" t="inlineStr">
        <is>
          <t>teljes kiőrlésű tészta</t>
        </is>
      </c>
      <c r="K20" s="37" t="n">
        <v>1450</v>
      </c>
    </row>
    <row r="21">
      <c r="A21" s="16" t="n"/>
      <c r="B21" s="17" t="n"/>
      <c r="C21" s="6" t="n"/>
      <c r="D21" s="38">
        <f>IF(A21="","",IFERROR(VLOOKUP(A21,'Bevásárlólista'!$J$6:$K$105,2,FALSE),""))</f>
        <v/>
      </c>
      <c r="E21" s="38">
        <f>IF(OR(A21="",B21="",D21=""),"",B21*D21)</f>
        <v/>
      </c>
      <c r="F21" s="6" t="n"/>
      <c r="G21" s="6" t="n"/>
      <c r="H21" s="8" t="n"/>
      <c r="J21" s="16" t="inlineStr">
        <is>
          <t>olívaolaj</t>
        </is>
      </c>
      <c r="K21" s="37" t="n">
        <v>3200</v>
      </c>
    </row>
    <row r="22">
      <c r="A22" s="16" t="n"/>
      <c r="B22" s="17" t="n"/>
      <c r="C22" s="6" t="n"/>
      <c r="D22" s="36">
        <f>IF(A22="","",IFERROR(VLOOKUP(A22,'Bevásárlólista'!$J$6:$K$105,2,FALSE),""))</f>
        <v/>
      </c>
      <c r="E22" s="36">
        <f>IF(OR(A22="",B22="",D22=""),"",B22*D22)</f>
        <v/>
      </c>
      <c r="F22" s="6" t="n"/>
      <c r="G22" s="6" t="n"/>
      <c r="H22" s="8" t="n"/>
      <c r="J22" s="16" t="inlineStr">
        <is>
          <t>teljes kiőrlésű kenyér</t>
        </is>
      </c>
      <c r="K22" s="37" t="n">
        <v>1100</v>
      </c>
    </row>
    <row r="23">
      <c r="A23" s="16" t="n"/>
      <c r="B23" s="17" t="n"/>
      <c r="C23" s="6" t="n"/>
      <c r="D23" s="38">
        <f>IF(A23="","",IFERROR(VLOOKUP(A23,'Bevásárlólista'!$J$6:$K$105,2,FALSE),""))</f>
        <v/>
      </c>
      <c r="E23" s="38">
        <f>IF(OR(A23="",B23="",D23=""),"",B23*D23)</f>
        <v/>
      </c>
      <c r="F23" s="6" t="n"/>
      <c r="G23" s="6" t="n"/>
      <c r="H23" s="8" t="n"/>
      <c r="J23" s="16" t="inlineStr">
        <is>
          <t>müzli</t>
        </is>
      </c>
      <c r="K23" s="37" t="n">
        <v>1800</v>
      </c>
    </row>
    <row r="24">
      <c r="A24" s="16" t="n"/>
      <c r="B24" s="17" t="n"/>
      <c r="C24" s="6" t="n"/>
      <c r="D24" s="36">
        <f>IF(A24="","",IFERROR(VLOOKUP(A24,'Bevásárlólista'!$J$6:$K$105,2,FALSE),""))</f>
        <v/>
      </c>
      <c r="E24" s="36">
        <f>IF(OR(A24="",B24="",D24=""),"",B24*D24)</f>
        <v/>
      </c>
      <c r="F24" s="6" t="n"/>
      <c r="G24" s="6" t="n"/>
      <c r="H24" s="8" t="n"/>
      <c r="J24" s="16" t="inlineStr">
        <is>
          <t>sárgarépa</t>
        </is>
      </c>
      <c r="K24" s="37" t="n">
        <v>700</v>
      </c>
    </row>
    <row r="25">
      <c r="A25" s="16" t="n"/>
      <c r="B25" s="17" t="n"/>
      <c r="C25" s="6" t="n"/>
      <c r="D25" s="38">
        <f>IF(A25="","",IFERROR(VLOOKUP(A25,'Bevásárlólista'!$J$6:$K$105,2,FALSE),""))</f>
        <v/>
      </c>
      <c r="E25" s="38">
        <f>IF(OR(A25="",B25="",D25=""),"",B25*D25)</f>
        <v/>
      </c>
      <c r="F25" s="6" t="n"/>
      <c r="G25" s="6" t="n"/>
      <c r="H25" s="8" t="n"/>
      <c r="J25" s="16" t="inlineStr">
        <is>
          <t>vöröshagyma</t>
        </is>
      </c>
      <c r="K25" s="37" t="n">
        <v>600</v>
      </c>
    </row>
    <row r="26">
      <c r="A26" s="16" t="n"/>
      <c r="B26" s="17" t="n"/>
      <c r="C26" s="6" t="n"/>
      <c r="D26" s="36">
        <f>IF(A26="","",IFERROR(VLOOKUP(A26,'Bevásárlólista'!$J$6:$K$105,2,FALSE),""))</f>
        <v/>
      </c>
      <c r="E26" s="36">
        <f>IF(OR(A26="",B26="",D26=""),"",B26*D26)</f>
        <v/>
      </c>
      <c r="F26" s="6" t="n"/>
      <c r="G26" s="6" t="n"/>
      <c r="H26" s="8" t="n"/>
      <c r="J26" s="16" t="inlineStr">
        <is>
          <t>paprika</t>
        </is>
      </c>
      <c r="K26" s="37" t="n">
        <v>1500</v>
      </c>
    </row>
    <row r="27">
      <c r="A27" s="16" t="n"/>
      <c r="B27" s="17" t="n"/>
      <c r="C27" s="6" t="n"/>
      <c r="D27" s="38">
        <f>IF(A27="","",IFERROR(VLOOKUP(A27,'Bevásárlólista'!$J$6:$K$105,2,FALSE),""))</f>
        <v/>
      </c>
      <c r="E27" s="38">
        <f>IF(OR(A27="",B27="",D27=""),"",B27*D27)</f>
        <v/>
      </c>
      <c r="F27" s="6" t="n"/>
      <c r="G27" s="6" t="n"/>
      <c r="H27" s="8" t="n"/>
      <c r="J27" s="16" t="inlineStr">
        <is>
          <t>uborka</t>
        </is>
      </c>
      <c r="K27" s="37" t="n">
        <v>950</v>
      </c>
    </row>
    <row r="28">
      <c r="A28" s="16" t="n"/>
      <c r="B28" s="17" t="n"/>
      <c r="C28" s="6" t="n"/>
      <c r="D28" s="36">
        <f>IF(A28="","",IFERROR(VLOOKUP(A28,'Bevásárlólista'!$J$6:$K$105,2,FALSE),""))</f>
        <v/>
      </c>
      <c r="E28" s="36">
        <f>IF(OR(A28="",B28="",D28=""),"",B28*D28)</f>
        <v/>
      </c>
      <c r="F28" s="6" t="n"/>
      <c r="G28" s="6" t="n"/>
      <c r="H28" s="8" t="n"/>
      <c r="J28" s="16" t="inlineStr">
        <is>
          <t>tejföl</t>
        </is>
      </c>
      <c r="K28" s="37" t="n">
        <v>1450</v>
      </c>
    </row>
    <row r="29">
      <c r="A29" s="16" t="n"/>
      <c r="B29" s="17" t="n"/>
      <c r="C29" s="6" t="n"/>
      <c r="D29" s="38">
        <f>IF(A29="","",IFERROR(VLOOKUP(A29,'Bevásárlólista'!$J$6:$K$105,2,FALSE),""))</f>
        <v/>
      </c>
      <c r="E29" s="38">
        <f>IF(OR(A29="",B29="",D29=""),"",B29*D29)</f>
        <v/>
      </c>
      <c r="F29" s="6" t="n"/>
      <c r="G29" s="6" t="n"/>
      <c r="H29" s="8" t="n"/>
      <c r="J29" s="16" t="inlineStr">
        <is>
          <t>reszelt sajt</t>
        </is>
      </c>
      <c r="K29" s="37" t="n">
        <v>2900</v>
      </c>
    </row>
    <row r="30">
      <c r="A30" s="16" t="n"/>
      <c r="B30" s="17" t="n"/>
      <c r="C30" s="6" t="n"/>
      <c r="D30" s="36">
        <f>IF(A30="","",IFERROR(VLOOKUP(A30,'Bevásárlólista'!$J$6:$K$105,2,FALSE),""))</f>
        <v/>
      </c>
      <c r="E30" s="36">
        <f>IF(OR(A30="",B30="",D30=""),"",B30*D30)</f>
        <v/>
      </c>
      <c r="F30" s="6" t="n"/>
      <c r="G30" s="6" t="n"/>
      <c r="H30" s="8" t="n"/>
      <c r="J30" s="16" t="inlineStr">
        <is>
          <t>zöldségleves alap</t>
        </is>
      </c>
      <c r="K30" s="37" t="n">
        <v>850</v>
      </c>
    </row>
    <row r="31">
      <c r="A31" s="16" t="n"/>
      <c r="B31" s="17" t="n"/>
      <c r="C31" s="6" t="n"/>
      <c r="D31" s="38">
        <f>IF(A31="","",IFERROR(VLOOKUP(A31,'Bevásárlólista'!$J$6:$K$105,2,FALSE),""))</f>
        <v/>
      </c>
      <c r="E31" s="38">
        <f>IF(OR(A31="",B31="",D31=""),"",B31*D31)</f>
        <v/>
      </c>
      <c r="F31" s="6" t="n"/>
      <c r="G31" s="6" t="n"/>
      <c r="H31" s="8" t="n"/>
      <c r="J31" s="16" t="n"/>
      <c r="K31" s="37" t="n"/>
    </row>
    <row r="32">
      <c r="A32" s="16" t="n"/>
      <c r="B32" s="17" t="n"/>
      <c r="C32" s="6" t="n"/>
      <c r="D32" s="36">
        <f>IF(A32="","",IFERROR(VLOOKUP(A32,'Bevásárlólista'!$J$6:$K$105,2,FALSE),""))</f>
        <v/>
      </c>
      <c r="E32" s="36">
        <f>IF(OR(A32="",B32="",D32=""),"",B32*D32)</f>
        <v/>
      </c>
      <c r="F32" s="6" t="n"/>
      <c r="G32" s="6" t="n"/>
      <c r="H32" s="8" t="n"/>
      <c r="J32" s="16" t="n"/>
      <c r="K32" s="37" t="n"/>
    </row>
    <row r="33">
      <c r="A33" s="16" t="n"/>
      <c r="B33" s="17" t="n"/>
      <c r="C33" s="6" t="n"/>
      <c r="D33" s="38">
        <f>IF(A33="","",IFERROR(VLOOKUP(A33,'Bevásárlólista'!$J$6:$K$105,2,FALSE),""))</f>
        <v/>
      </c>
      <c r="E33" s="38">
        <f>IF(OR(A33="",B33="",D33=""),"",B33*D33)</f>
        <v/>
      </c>
      <c r="F33" s="6" t="n"/>
      <c r="G33" s="6" t="n"/>
      <c r="H33" s="8" t="n"/>
      <c r="J33" s="16" t="n"/>
      <c r="K33" s="37" t="n"/>
    </row>
    <row r="34">
      <c r="A34" s="16" t="n"/>
      <c r="B34" s="17" t="n"/>
      <c r="C34" s="6" t="n"/>
      <c r="D34" s="36">
        <f>IF(A34="","",IFERROR(VLOOKUP(A34,'Bevásárlólista'!$J$6:$K$105,2,FALSE),""))</f>
        <v/>
      </c>
      <c r="E34" s="36">
        <f>IF(OR(A34="",B34="",D34=""),"",B34*D34)</f>
        <v/>
      </c>
      <c r="F34" s="6" t="n"/>
      <c r="G34" s="6" t="n"/>
      <c r="H34" s="8" t="n"/>
      <c r="J34" s="16" t="n"/>
      <c r="K34" s="37" t="n"/>
    </row>
    <row r="35">
      <c r="A35" s="16" t="n"/>
      <c r="B35" s="17" t="n"/>
      <c r="C35" s="6" t="n"/>
      <c r="D35" s="38">
        <f>IF(A35="","",IFERROR(VLOOKUP(A35,'Bevásárlólista'!$J$6:$K$105,2,FALSE),""))</f>
        <v/>
      </c>
      <c r="E35" s="38">
        <f>IF(OR(A35="",B35="",D35=""),"",B35*D35)</f>
        <v/>
      </c>
      <c r="F35" s="6" t="n"/>
      <c r="G35" s="6" t="n"/>
      <c r="H35" s="8" t="n"/>
      <c r="J35" s="16" t="n"/>
      <c r="K35" s="37" t="n"/>
    </row>
    <row r="36">
      <c r="A36" s="16" t="n"/>
      <c r="B36" s="17" t="n"/>
      <c r="C36" s="6" t="n"/>
      <c r="D36" s="36">
        <f>IF(A36="","",IFERROR(VLOOKUP(A36,'Bevásárlólista'!$J$6:$K$105,2,FALSE),""))</f>
        <v/>
      </c>
      <c r="E36" s="36">
        <f>IF(OR(A36="",B36="",D36=""),"",B36*D36)</f>
        <v/>
      </c>
      <c r="F36" s="6" t="n"/>
      <c r="G36" s="6" t="n"/>
      <c r="H36" s="8" t="n"/>
      <c r="J36" s="16" t="n"/>
      <c r="K36" s="37" t="n"/>
    </row>
    <row r="37">
      <c r="A37" s="16" t="n"/>
      <c r="B37" s="17" t="n"/>
      <c r="C37" s="6" t="n"/>
      <c r="D37" s="38">
        <f>IF(A37="","",IFERROR(VLOOKUP(A37,'Bevásárlólista'!$J$6:$K$105,2,FALSE),""))</f>
        <v/>
      </c>
      <c r="E37" s="38">
        <f>IF(OR(A37="",B37="",D37=""),"",B37*D37)</f>
        <v/>
      </c>
      <c r="F37" s="6" t="n"/>
      <c r="G37" s="6" t="n"/>
      <c r="H37" s="8" t="n"/>
      <c r="J37" s="16" t="n"/>
      <c r="K37" s="37" t="n"/>
    </row>
    <row r="38">
      <c r="A38" s="16" t="n"/>
      <c r="B38" s="17" t="n"/>
      <c r="C38" s="6" t="n"/>
      <c r="D38" s="36">
        <f>IF(A38="","",IFERROR(VLOOKUP(A38,'Bevásárlólista'!$J$6:$K$105,2,FALSE),""))</f>
        <v/>
      </c>
      <c r="E38" s="36">
        <f>IF(OR(A38="",B38="",D38=""),"",B38*D38)</f>
        <v/>
      </c>
      <c r="F38" s="6" t="n"/>
      <c r="G38" s="6" t="n"/>
      <c r="H38" s="8" t="n"/>
      <c r="J38" s="16" t="n"/>
      <c r="K38" s="37" t="n"/>
    </row>
    <row r="39">
      <c r="A39" s="16" t="n"/>
      <c r="B39" s="17" t="n"/>
      <c r="C39" s="6" t="n"/>
      <c r="D39" s="38">
        <f>IF(A39="","",IFERROR(VLOOKUP(A39,'Bevásárlólista'!$J$6:$K$105,2,FALSE),""))</f>
        <v/>
      </c>
      <c r="E39" s="38">
        <f>IF(OR(A39="",B39="",D39=""),"",B39*D39)</f>
        <v/>
      </c>
      <c r="F39" s="6" t="n"/>
      <c r="G39" s="6" t="n"/>
      <c r="H39" s="8" t="n"/>
      <c r="J39" s="16" t="n"/>
      <c r="K39" s="37" t="n"/>
    </row>
    <row r="40">
      <c r="A40" s="16" t="n"/>
      <c r="B40" s="17" t="n"/>
      <c r="C40" s="6" t="n"/>
      <c r="D40" s="36">
        <f>IF(A40="","",IFERROR(VLOOKUP(A40,'Bevásárlólista'!$J$6:$K$105,2,FALSE),""))</f>
        <v/>
      </c>
      <c r="E40" s="36">
        <f>IF(OR(A40="",B40="",D40=""),"",B40*D40)</f>
        <v/>
      </c>
      <c r="F40" s="6" t="n"/>
      <c r="G40" s="6" t="n"/>
      <c r="H40" s="8" t="n"/>
      <c r="J40" s="16" t="n"/>
      <c r="K40" s="37" t="n"/>
    </row>
    <row r="41">
      <c r="A41" s="16" t="n"/>
      <c r="B41" s="17" t="n"/>
      <c r="C41" s="6" t="n"/>
      <c r="D41" s="38">
        <f>IF(A41="","",IFERROR(VLOOKUP(A41,'Bevásárlólista'!$J$6:$K$105,2,FALSE),""))</f>
        <v/>
      </c>
      <c r="E41" s="38">
        <f>IF(OR(A41="",B41="",D41=""),"",B41*D41)</f>
        <v/>
      </c>
      <c r="F41" s="6" t="n"/>
      <c r="G41" s="6" t="n"/>
      <c r="H41" s="8" t="n"/>
      <c r="J41" s="16" t="n"/>
      <c r="K41" s="37" t="n"/>
    </row>
    <row r="42">
      <c r="A42" s="16" t="n"/>
      <c r="B42" s="17" t="n"/>
      <c r="C42" s="6" t="n"/>
      <c r="D42" s="36">
        <f>IF(A42="","",IFERROR(VLOOKUP(A42,'Bevásárlólista'!$J$6:$K$105,2,FALSE),""))</f>
        <v/>
      </c>
      <c r="E42" s="36">
        <f>IF(OR(A42="",B42="",D42=""),"",B42*D42)</f>
        <v/>
      </c>
      <c r="F42" s="6" t="n"/>
      <c r="G42" s="6" t="n"/>
      <c r="H42" s="8" t="n"/>
      <c r="J42" s="16" t="n"/>
      <c r="K42" s="37" t="n"/>
    </row>
    <row r="43">
      <c r="A43" s="16" t="n"/>
      <c r="B43" s="17" t="n"/>
      <c r="C43" s="6" t="n"/>
      <c r="D43" s="38">
        <f>IF(A43="","",IFERROR(VLOOKUP(A43,'Bevásárlólista'!$J$6:$K$105,2,FALSE),""))</f>
        <v/>
      </c>
      <c r="E43" s="38">
        <f>IF(OR(A43="",B43="",D43=""),"",B43*D43)</f>
        <v/>
      </c>
      <c r="F43" s="6" t="n"/>
      <c r="G43" s="6" t="n"/>
      <c r="H43" s="8" t="n"/>
      <c r="J43" s="16" t="n"/>
      <c r="K43" s="37" t="n"/>
    </row>
    <row r="44">
      <c r="A44" s="16" t="n"/>
      <c r="B44" s="17" t="n"/>
      <c r="C44" s="6" t="n"/>
      <c r="D44" s="36">
        <f>IF(A44="","",IFERROR(VLOOKUP(A44,'Bevásárlólista'!$J$6:$K$105,2,FALSE),""))</f>
        <v/>
      </c>
      <c r="E44" s="36">
        <f>IF(OR(A44="",B44="",D44=""),"",B44*D44)</f>
        <v/>
      </c>
      <c r="F44" s="6" t="n"/>
      <c r="G44" s="6" t="n"/>
      <c r="H44" s="8" t="n"/>
      <c r="J44" s="16" t="n"/>
      <c r="K44" s="37" t="n"/>
    </row>
    <row r="45">
      <c r="A45" s="16" t="n"/>
      <c r="B45" s="17" t="n"/>
      <c r="C45" s="6" t="n"/>
      <c r="D45" s="38">
        <f>IF(A45="","",IFERROR(VLOOKUP(A45,'Bevásárlólista'!$J$6:$K$105,2,FALSE),""))</f>
        <v/>
      </c>
      <c r="E45" s="38">
        <f>IF(OR(A45="",B45="",D45=""),"",B45*D45)</f>
        <v/>
      </c>
      <c r="F45" s="6" t="n"/>
      <c r="G45" s="6" t="n"/>
      <c r="H45" s="8" t="n"/>
      <c r="J45" s="16" t="n"/>
      <c r="K45" s="37" t="n"/>
    </row>
    <row r="46">
      <c r="A46" s="16" t="n"/>
      <c r="B46" s="17" t="n"/>
      <c r="C46" s="6" t="n"/>
      <c r="D46" s="36">
        <f>IF(A46="","",IFERROR(VLOOKUP(A46,'Bevásárlólista'!$J$6:$K$105,2,FALSE),""))</f>
        <v/>
      </c>
      <c r="E46" s="36">
        <f>IF(OR(A46="",B46="",D46=""),"",B46*D46)</f>
        <v/>
      </c>
      <c r="F46" s="6" t="n"/>
      <c r="G46" s="6" t="n"/>
      <c r="H46" s="8" t="n"/>
      <c r="J46" s="16" t="n"/>
      <c r="K46" s="37" t="n"/>
    </row>
    <row r="47">
      <c r="A47" s="16" t="n"/>
      <c r="B47" s="17" t="n"/>
      <c r="C47" s="6" t="n"/>
      <c r="D47" s="38">
        <f>IF(A47="","",IFERROR(VLOOKUP(A47,'Bevásárlólista'!$J$6:$K$105,2,FALSE),""))</f>
        <v/>
      </c>
      <c r="E47" s="38">
        <f>IF(OR(A47="",B47="",D47=""),"",B47*D47)</f>
        <v/>
      </c>
      <c r="F47" s="6" t="n"/>
      <c r="G47" s="6" t="n"/>
      <c r="H47" s="8" t="n"/>
      <c r="J47" s="16" t="n"/>
      <c r="K47" s="37" t="n"/>
    </row>
    <row r="48">
      <c r="A48" s="16" t="n"/>
      <c r="B48" s="17" t="n"/>
      <c r="C48" s="6" t="n"/>
      <c r="D48" s="36">
        <f>IF(A48="","",IFERROR(VLOOKUP(A48,'Bevásárlólista'!$J$6:$K$105,2,FALSE),""))</f>
        <v/>
      </c>
      <c r="E48" s="36">
        <f>IF(OR(A48="",B48="",D48=""),"",B48*D48)</f>
        <v/>
      </c>
      <c r="F48" s="6" t="n"/>
      <c r="G48" s="6" t="n"/>
      <c r="H48" s="8" t="n"/>
      <c r="J48" s="16" t="n"/>
      <c r="K48" s="37" t="n"/>
    </row>
    <row r="49">
      <c r="A49" s="16" t="n"/>
      <c r="B49" s="17" t="n"/>
      <c r="C49" s="6" t="n"/>
      <c r="D49" s="38">
        <f>IF(A49="","",IFERROR(VLOOKUP(A49,'Bevásárlólista'!$J$6:$K$105,2,FALSE),""))</f>
        <v/>
      </c>
      <c r="E49" s="38">
        <f>IF(OR(A49="",B49="",D49=""),"",B49*D49)</f>
        <v/>
      </c>
      <c r="F49" s="6" t="n"/>
      <c r="G49" s="6" t="n"/>
      <c r="H49" s="8" t="n"/>
      <c r="J49" s="16" t="n"/>
      <c r="K49" s="37" t="n"/>
    </row>
    <row r="50">
      <c r="A50" s="16" t="n"/>
      <c r="B50" s="17" t="n"/>
      <c r="C50" s="6" t="n"/>
      <c r="D50" s="36">
        <f>IF(A50="","",IFERROR(VLOOKUP(A50,'Bevásárlólista'!$J$6:$K$105,2,FALSE),""))</f>
        <v/>
      </c>
      <c r="E50" s="36">
        <f>IF(OR(A50="",B50="",D50=""),"",B50*D50)</f>
        <v/>
      </c>
      <c r="F50" s="6" t="n"/>
      <c r="G50" s="6" t="n"/>
      <c r="H50" s="8" t="n"/>
      <c r="J50" s="16" t="n"/>
      <c r="K50" s="37" t="n"/>
    </row>
    <row r="51">
      <c r="A51" s="16" t="n"/>
      <c r="B51" s="17" t="n"/>
      <c r="C51" s="6" t="n"/>
      <c r="D51" s="38">
        <f>IF(A51="","",IFERROR(VLOOKUP(A51,'Bevásárlólista'!$J$6:$K$105,2,FALSE),""))</f>
        <v/>
      </c>
      <c r="E51" s="38">
        <f>IF(OR(A51="",B51="",D51=""),"",B51*D51)</f>
        <v/>
      </c>
      <c r="F51" s="6" t="n"/>
      <c r="G51" s="6" t="n"/>
      <c r="H51" s="8" t="n"/>
      <c r="J51" s="16" t="n"/>
      <c r="K51" s="37" t="n"/>
    </row>
    <row r="52">
      <c r="A52" s="16" t="n"/>
      <c r="B52" s="17" t="n"/>
      <c r="C52" s="6" t="n"/>
      <c r="D52" s="36">
        <f>IF(A52="","",IFERROR(VLOOKUP(A52,'Bevásárlólista'!$J$6:$K$105,2,FALSE),""))</f>
        <v/>
      </c>
      <c r="E52" s="36">
        <f>IF(OR(A52="",B52="",D52=""),"",B52*D52)</f>
        <v/>
      </c>
      <c r="F52" s="6" t="n"/>
      <c r="G52" s="6" t="n"/>
      <c r="H52" s="8" t="n"/>
      <c r="J52" s="16" t="n"/>
      <c r="K52" s="37" t="n"/>
    </row>
    <row r="53">
      <c r="A53" s="16" t="n"/>
      <c r="B53" s="17" t="n"/>
      <c r="C53" s="6" t="n"/>
      <c r="D53" s="38">
        <f>IF(A53="","",IFERROR(VLOOKUP(A53,'Bevásárlólista'!$J$6:$K$105,2,FALSE),""))</f>
        <v/>
      </c>
      <c r="E53" s="38">
        <f>IF(OR(A53="",B53="",D53=""),"",B53*D53)</f>
        <v/>
      </c>
      <c r="F53" s="6" t="n"/>
      <c r="G53" s="6" t="n"/>
      <c r="H53" s="8" t="n"/>
      <c r="J53" s="16" t="n"/>
      <c r="K53" s="37" t="n"/>
    </row>
    <row r="54">
      <c r="A54" s="16" t="n"/>
      <c r="B54" s="17" t="n"/>
      <c r="C54" s="6" t="n"/>
      <c r="D54" s="36">
        <f>IF(A54="","",IFERROR(VLOOKUP(A54,'Bevásárlólista'!$J$6:$K$105,2,FALSE),""))</f>
        <v/>
      </c>
      <c r="E54" s="36">
        <f>IF(OR(A54="",B54="",D54=""),"",B54*D54)</f>
        <v/>
      </c>
      <c r="F54" s="6" t="n"/>
      <c r="G54" s="6" t="n"/>
      <c r="H54" s="8" t="n"/>
      <c r="J54" s="16" t="n"/>
      <c r="K54" s="37" t="n"/>
    </row>
    <row r="55">
      <c r="A55" s="16" t="n"/>
      <c r="B55" s="17" t="n"/>
      <c r="C55" s="6" t="n"/>
      <c r="D55" s="38">
        <f>IF(A55="","",IFERROR(VLOOKUP(A55,'Bevásárlólista'!$J$6:$K$105,2,FALSE),""))</f>
        <v/>
      </c>
      <c r="E55" s="38">
        <f>IF(OR(A55="",B55="",D55=""),"",B55*D55)</f>
        <v/>
      </c>
      <c r="F55" s="6" t="n"/>
      <c r="G55" s="6" t="n"/>
      <c r="H55" s="8" t="n"/>
      <c r="J55" s="16" t="n"/>
      <c r="K55" s="37" t="n"/>
    </row>
    <row r="56">
      <c r="A56" s="16" t="n"/>
      <c r="B56" s="17" t="n"/>
      <c r="C56" s="6" t="n"/>
      <c r="D56" s="36">
        <f>IF(A56="","",IFERROR(VLOOKUP(A56,'Bevásárlólista'!$J$6:$K$105,2,FALSE),""))</f>
        <v/>
      </c>
      <c r="E56" s="36">
        <f>IF(OR(A56="",B56="",D56=""),"",B56*D56)</f>
        <v/>
      </c>
      <c r="F56" s="6" t="n"/>
      <c r="G56" s="6" t="n"/>
      <c r="H56" s="8" t="n"/>
      <c r="J56" s="16" t="n"/>
      <c r="K56" s="37" t="n"/>
    </row>
    <row r="57">
      <c r="A57" s="16" t="n"/>
      <c r="B57" s="17" t="n"/>
      <c r="C57" s="6" t="n"/>
      <c r="D57" s="38">
        <f>IF(A57="","",IFERROR(VLOOKUP(A57,'Bevásárlólista'!$J$6:$K$105,2,FALSE),""))</f>
        <v/>
      </c>
      <c r="E57" s="38">
        <f>IF(OR(A57="",B57="",D57=""),"",B57*D57)</f>
        <v/>
      </c>
      <c r="F57" s="6" t="n"/>
      <c r="G57" s="6" t="n"/>
      <c r="H57" s="8" t="n"/>
      <c r="J57" s="16" t="n"/>
      <c r="K57" s="37" t="n"/>
    </row>
    <row r="58">
      <c r="A58" s="16" t="n"/>
      <c r="B58" s="17" t="n"/>
      <c r="C58" s="6" t="n"/>
      <c r="D58" s="36">
        <f>IF(A58="","",IFERROR(VLOOKUP(A58,'Bevásárlólista'!$J$6:$K$105,2,FALSE),""))</f>
        <v/>
      </c>
      <c r="E58" s="36">
        <f>IF(OR(A58="",B58="",D58=""),"",B58*D58)</f>
        <v/>
      </c>
      <c r="F58" s="6" t="n"/>
      <c r="G58" s="6" t="n"/>
      <c r="H58" s="8" t="n"/>
      <c r="J58" s="16" t="n"/>
      <c r="K58" s="37" t="n"/>
    </row>
    <row r="59">
      <c r="A59" s="16" t="n"/>
      <c r="B59" s="17" t="n"/>
      <c r="C59" s="6" t="n"/>
      <c r="D59" s="38">
        <f>IF(A59="","",IFERROR(VLOOKUP(A59,'Bevásárlólista'!$J$6:$K$105,2,FALSE),""))</f>
        <v/>
      </c>
      <c r="E59" s="38">
        <f>IF(OR(A59="",B59="",D59=""),"",B59*D59)</f>
        <v/>
      </c>
      <c r="F59" s="6" t="n"/>
      <c r="G59" s="6" t="n"/>
      <c r="H59" s="8" t="n"/>
      <c r="J59" s="16" t="n"/>
      <c r="K59" s="37" t="n"/>
    </row>
    <row r="60">
      <c r="A60" s="16" t="n"/>
      <c r="B60" s="17" t="n"/>
      <c r="C60" s="6" t="n"/>
      <c r="D60" s="36">
        <f>IF(A60="","",IFERROR(VLOOKUP(A60,'Bevásárlólista'!$J$6:$K$105,2,FALSE),""))</f>
        <v/>
      </c>
      <c r="E60" s="36">
        <f>IF(OR(A60="",B60="",D60=""),"",B60*D60)</f>
        <v/>
      </c>
      <c r="F60" s="6" t="n"/>
      <c r="G60" s="6" t="n"/>
      <c r="H60" s="8" t="n"/>
      <c r="J60" s="16" t="n"/>
      <c r="K60" s="37" t="n"/>
    </row>
    <row r="61">
      <c r="A61" s="16" t="n"/>
      <c r="B61" s="17" t="n"/>
      <c r="C61" s="6" t="n"/>
      <c r="D61" s="38">
        <f>IF(A61="","",IFERROR(VLOOKUP(A61,'Bevásárlólista'!$J$6:$K$105,2,FALSE),""))</f>
        <v/>
      </c>
      <c r="E61" s="38">
        <f>IF(OR(A61="",B61="",D61=""),"",B61*D61)</f>
        <v/>
      </c>
      <c r="F61" s="6" t="n"/>
      <c r="G61" s="6" t="n"/>
      <c r="H61" s="8" t="n"/>
      <c r="J61" s="16" t="n"/>
      <c r="K61" s="37" t="n"/>
    </row>
    <row r="62">
      <c r="A62" s="16" t="n"/>
      <c r="B62" s="17" t="n"/>
      <c r="C62" s="6" t="n"/>
      <c r="D62" s="36">
        <f>IF(A62="","",IFERROR(VLOOKUP(A62,'Bevásárlólista'!$J$6:$K$105,2,FALSE),""))</f>
        <v/>
      </c>
      <c r="E62" s="36">
        <f>IF(OR(A62="",B62="",D62=""),"",B62*D62)</f>
        <v/>
      </c>
      <c r="F62" s="6" t="n"/>
      <c r="G62" s="6" t="n"/>
      <c r="H62" s="8" t="n"/>
      <c r="J62" s="16" t="n"/>
      <c r="K62" s="37" t="n"/>
    </row>
    <row r="63">
      <c r="A63" s="16" t="n"/>
      <c r="B63" s="17" t="n"/>
      <c r="C63" s="6" t="n"/>
      <c r="D63" s="38">
        <f>IF(A63="","",IFERROR(VLOOKUP(A63,'Bevásárlólista'!$J$6:$K$105,2,FALSE),""))</f>
        <v/>
      </c>
      <c r="E63" s="38">
        <f>IF(OR(A63="",B63="",D63=""),"",B63*D63)</f>
        <v/>
      </c>
      <c r="F63" s="6" t="n"/>
      <c r="G63" s="6" t="n"/>
      <c r="H63" s="8" t="n"/>
      <c r="J63" s="16" t="n"/>
      <c r="K63" s="37" t="n"/>
    </row>
    <row r="64">
      <c r="A64" s="16" t="n"/>
      <c r="B64" s="17" t="n"/>
      <c r="C64" s="6" t="n"/>
      <c r="D64" s="36">
        <f>IF(A64="","",IFERROR(VLOOKUP(A64,'Bevásárlólista'!$J$6:$K$105,2,FALSE),""))</f>
        <v/>
      </c>
      <c r="E64" s="36">
        <f>IF(OR(A64="",B64="",D64=""),"",B64*D64)</f>
        <v/>
      </c>
      <c r="F64" s="6" t="n"/>
      <c r="G64" s="6" t="n"/>
      <c r="H64" s="8" t="n"/>
      <c r="J64" s="16" t="n"/>
      <c r="K64" s="37" t="n"/>
    </row>
    <row r="65">
      <c r="A65" s="16" t="n"/>
      <c r="B65" s="17" t="n"/>
      <c r="C65" s="6" t="n"/>
      <c r="D65" s="38">
        <f>IF(A65="","",IFERROR(VLOOKUP(A65,'Bevásárlólista'!$J$6:$K$105,2,FALSE),""))</f>
        <v/>
      </c>
      <c r="E65" s="38">
        <f>IF(OR(A65="",B65="",D65=""),"",B65*D65)</f>
        <v/>
      </c>
      <c r="F65" s="6" t="n"/>
      <c r="G65" s="6" t="n"/>
      <c r="H65" s="8" t="n"/>
      <c r="J65" s="16" t="n"/>
      <c r="K65" s="37" t="n"/>
    </row>
    <row r="66">
      <c r="A66" s="16" t="n"/>
      <c r="B66" s="17" t="n"/>
      <c r="C66" s="6" t="n"/>
      <c r="D66" s="36">
        <f>IF(A66="","",IFERROR(VLOOKUP(A66,'Bevásárlólista'!$J$6:$K$105,2,FALSE),""))</f>
        <v/>
      </c>
      <c r="E66" s="36">
        <f>IF(OR(A66="",B66="",D66=""),"",B66*D66)</f>
        <v/>
      </c>
      <c r="F66" s="6" t="n"/>
      <c r="G66" s="6" t="n"/>
      <c r="H66" s="8" t="n"/>
      <c r="J66" s="16" t="n"/>
      <c r="K66" s="37" t="n"/>
    </row>
    <row r="67">
      <c r="A67" s="16" t="n"/>
      <c r="B67" s="17" t="n"/>
      <c r="C67" s="6" t="n"/>
      <c r="D67" s="38">
        <f>IF(A67="","",IFERROR(VLOOKUP(A67,'Bevásárlólista'!$J$6:$K$105,2,FALSE),""))</f>
        <v/>
      </c>
      <c r="E67" s="38">
        <f>IF(OR(A67="",B67="",D67=""),"",B67*D67)</f>
        <v/>
      </c>
      <c r="F67" s="6" t="n"/>
      <c r="G67" s="6" t="n"/>
      <c r="H67" s="8" t="n"/>
      <c r="J67" s="16" t="n"/>
      <c r="K67" s="37" t="n"/>
    </row>
    <row r="68">
      <c r="A68" s="16" t="n"/>
      <c r="B68" s="17" t="n"/>
      <c r="C68" s="6" t="n"/>
      <c r="D68" s="36">
        <f>IF(A68="","",IFERROR(VLOOKUP(A68,'Bevásárlólista'!$J$6:$K$105,2,FALSE),""))</f>
        <v/>
      </c>
      <c r="E68" s="36">
        <f>IF(OR(A68="",B68="",D68=""),"",B68*D68)</f>
        <v/>
      </c>
      <c r="F68" s="6" t="n"/>
      <c r="G68" s="6" t="n"/>
      <c r="H68" s="8" t="n"/>
      <c r="J68" s="16" t="n"/>
      <c r="K68" s="37" t="n"/>
    </row>
    <row r="69">
      <c r="A69" s="16" t="n"/>
      <c r="B69" s="17" t="n"/>
      <c r="C69" s="6" t="n"/>
      <c r="D69" s="38">
        <f>IF(A69="","",IFERROR(VLOOKUP(A69,'Bevásárlólista'!$J$6:$K$105,2,FALSE),""))</f>
        <v/>
      </c>
      <c r="E69" s="38">
        <f>IF(OR(A69="",B69="",D69=""),"",B69*D69)</f>
        <v/>
      </c>
      <c r="F69" s="6" t="n"/>
      <c r="G69" s="6" t="n"/>
      <c r="H69" s="8" t="n"/>
      <c r="J69" s="16" t="n"/>
      <c r="K69" s="37" t="n"/>
    </row>
    <row r="70">
      <c r="A70" s="16" t="n"/>
      <c r="B70" s="17" t="n"/>
      <c r="C70" s="6" t="n"/>
      <c r="D70" s="36">
        <f>IF(A70="","",IFERROR(VLOOKUP(A70,'Bevásárlólista'!$J$6:$K$105,2,FALSE),""))</f>
        <v/>
      </c>
      <c r="E70" s="36">
        <f>IF(OR(A70="",B70="",D70=""),"",B70*D70)</f>
        <v/>
      </c>
      <c r="F70" s="6" t="n"/>
      <c r="G70" s="6" t="n"/>
      <c r="H70" s="8" t="n"/>
      <c r="J70" s="16" t="n"/>
      <c r="K70" s="37" t="n"/>
    </row>
    <row r="71">
      <c r="A71" s="16" t="n"/>
      <c r="B71" s="17" t="n"/>
      <c r="C71" s="6" t="n"/>
      <c r="D71" s="38">
        <f>IF(A71="","",IFERROR(VLOOKUP(A71,'Bevásárlólista'!$J$6:$K$105,2,FALSE),""))</f>
        <v/>
      </c>
      <c r="E71" s="38">
        <f>IF(OR(A71="",B71="",D71=""),"",B71*D71)</f>
        <v/>
      </c>
      <c r="F71" s="6" t="n"/>
      <c r="G71" s="6" t="n"/>
      <c r="H71" s="8" t="n"/>
      <c r="J71" s="16" t="n"/>
      <c r="K71" s="37" t="n"/>
    </row>
    <row r="72">
      <c r="A72" s="16" t="n"/>
      <c r="B72" s="17" t="n"/>
      <c r="C72" s="6" t="n"/>
      <c r="D72" s="36">
        <f>IF(A72="","",IFERROR(VLOOKUP(A72,'Bevásárlólista'!$J$6:$K$105,2,FALSE),""))</f>
        <v/>
      </c>
      <c r="E72" s="36">
        <f>IF(OR(A72="",B72="",D72=""),"",B72*D72)</f>
        <v/>
      </c>
      <c r="F72" s="6" t="n"/>
      <c r="G72" s="6" t="n"/>
      <c r="H72" s="8" t="n"/>
      <c r="J72" s="16" t="n"/>
      <c r="K72" s="37" t="n"/>
    </row>
    <row r="73">
      <c r="A73" s="16" t="n"/>
      <c r="B73" s="17" t="n"/>
      <c r="C73" s="6" t="n"/>
      <c r="D73" s="38">
        <f>IF(A73="","",IFERROR(VLOOKUP(A73,'Bevásárlólista'!$J$6:$K$105,2,FALSE),""))</f>
        <v/>
      </c>
      <c r="E73" s="38">
        <f>IF(OR(A73="",B73="",D73=""),"",B73*D73)</f>
        <v/>
      </c>
      <c r="F73" s="6" t="n"/>
      <c r="G73" s="6" t="n"/>
      <c r="H73" s="8" t="n"/>
      <c r="J73" s="16" t="n"/>
      <c r="K73" s="37" t="n"/>
    </row>
    <row r="74">
      <c r="A74" s="16" t="n"/>
      <c r="B74" s="17" t="n"/>
      <c r="C74" s="6" t="n"/>
      <c r="D74" s="36">
        <f>IF(A74="","",IFERROR(VLOOKUP(A74,'Bevásárlólista'!$J$6:$K$105,2,FALSE),""))</f>
        <v/>
      </c>
      <c r="E74" s="36">
        <f>IF(OR(A74="",B74="",D74=""),"",B74*D74)</f>
        <v/>
      </c>
      <c r="F74" s="6" t="n"/>
      <c r="G74" s="6" t="n"/>
      <c r="H74" s="8" t="n"/>
      <c r="J74" s="16" t="n"/>
      <c r="K74" s="37" t="n"/>
    </row>
    <row r="75">
      <c r="A75" s="16" t="n"/>
      <c r="B75" s="17" t="n"/>
      <c r="C75" s="6" t="n"/>
      <c r="D75" s="38">
        <f>IF(A75="","",IFERROR(VLOOKUP(A75,'Bevásárlólista'!$J$6:$K$105,2,FALSE),""))</f>
        <v/>
      </c>
      <c r="E75" s="38">
        <f>IF(OR(A75="",B75="",D75=""),"",B75*D75)</f>
        <v/>
      </c>
      <c r="F75" s="6" t="n"/>
      <c r="G75" s="6" t="n"/>
      <c r="H75" s="8" t="n"/>
      <c r="J75" s="16" t="n"/>
      <c r="K75" s="37" t="n"/>
    </row>
    <row r="76">
      <c r="A76" s="16" t="n"/>
      <c r="B76" s="17" t="n"/>
      <c r="C76" s="6" t="n"/>
      <c r="D76" s="36">
        <f>IF(A76="","",IFERROR(VLOOKUP(A76,'Bevásárlólista'!$J$6:$K$105,2,FALSE),""))</f>
        <v/>
      </c>
      <c r="E76" s="36">
        <f>IF(OR(A76="",B76="",D76=""),"",B76*D76)</f>
        <v/>
      </c>
      <c r="F76" s="6" t="n"/>
      <c r="G76" s="6" t="n"/>
      <c r="H76" s="8" t="n"/>
      <c r="J76" s="16" t="n"/>
      <c r="K76" s="37" t="n"/>
    </row>
    <row r="77">
      <c r="A77" s="16" t="n"/>
      <c r="B77" s="17" t="n"/>
      <c r="C77" s="6" t="n"/>
      <c r="D77" s="38">
        <f>IF(A77="","",IFERROR(VLOOKUP(A77,'Bevásárlólista'!$J$6:$K$105,2,FALSE),""))</f>
        <v/>
      </c>
      <c r="E77" s="38">
        <f>IF(OR(A77="",B77="",D77=""),"",B77*D77)</f>
        <v/>
      </c>
      <c r="F77" s="6" t="n"/>
      <c r="G77" s="6" t="n"/>
      <c r="H77" s="8" t="n"/>
      <c r="J77" s="16" t="n"/>
      <c r="K77" s="37" t="n"/>
    </row>
    <row r="78">
      <c r="A78" s="16" t="n"/>
      <c r="B78" s="17" t="n"/>
      <c r="C78" s="6" t="n"/>
      <c r="D78" s="36">
        <f>IF(A78="","",IFERROR(VLOOKUP(A78,'Bevásárlólista'!$J$6:$K$105,2,FALSE),""))</f>
        <v/>
      </c>
      <c r="E78" s="36">
        <f>IF(OR(A78="",B78="",D78=""),"",B78*D78)</f>
        <v/>
      </c>
      <c r="F78" s="6" t="n"/>
      <c r="G78" s="6" t="n"/>
      <c r="H78" s="8" t="n"/>
      <c r="J78" s="16" t="n"/>
      <c r="K78" s="37" t="n"/>
    </row>
    <row r="79">
      <c r="A79" s="16" t="n"/>
      <c r="B79" s="17" t="n"/>
      <c r="C79" s="6" t="n"/>
      <c r="D79" s="38">
        <f>IF(A79="","",IFERROR(VLOOKUP(A79,'Bevásárlólista'!$J$6:$K$105,2,FALSE),""))</f>
        <v/>
      </c>
      <c r="E79" s="38">
        <f>IF(OR(A79="",B79="",D79=""),"",B79*D79)</f>
        <v/>
      </c>
      <c r="F79" s="6" t="n"/>
      <c r="G79" s="6" t="n"/>
      <c r="H79" s="8" t="n"/>
      <c r="J79" s="16" t="n"/>
      <c r="K79" s="37" t="n"/>
    </row>
    <row r="80">
      <c r="A80" s="16" t="n"/>
      <c r="B80" s="17" t="n"/>
      <c r="C80" s="6" t="n"/>
      <c r="D80" s="36">
        <f>IF(A80="","",IFERROR(VLOOKUP(A80,'Bevásárlólista'!$J$6:$K$105,2,FALSE),""))</f>
        <v/>
      </c>
      <c r="E80" s="36">
        <f>IF(OR(A80="",B80="",D80=""),"",B80*D80)</f>
        <v/>
      </c>
      <c r="F80" s="6" t="n"/>
      <c r="G80" s="6" t="n"/>
      <c r="H80" s="8" t="n"/>
      <c r="J80" s="16" t="n"/>
      <c r="K80" s="37" t="n"/>
    </row>
    <row r="81">
      <c r="A81" s="16" t="n"/>
      <c r="B81" s="17" t="n"/>
      <c r="C81" s="6" t="n"/>
      <c r="D81" s="38">
        <f>IF(A81="","",IFERROR(VLOOKUP(A81,'Bevásárlólista'!$J$6:$K$105,2,FALSE),""))</f>
        <v/>
      </c>
      <c r="E81" s="38">
        <f>IF(OR(A81="",B81="",D81=""),"",B81*D81)</f>
        <v/>
      </c>
      <c r="F81" s="6" t="n"/>
      <c r="G81" s="6" t="n"/>
      <c r="H81" s="8" t="n"/>
      <c r="J81" s="16" t="n"/>
      <c r="K81" s="37" t="n"/>
    </row>
    <row r="82">
      <c r="A82" s="16" t="n"/>
      <c r="B82" s="17" t="n"/>
      <c r="C82" s="6" t="n"/>
      <c r="D82" s="36">
        <f>IF(A82="","",IFERROR(VLOOKUP(A82,'Bevásárlólista'!$J$6:$K$105,2,FALSE),""))</f>
        <v/>
      </c>
      <c r="E82" s="36">
        <f>IF(OR(A82="",B82="",D82=""),"",B82*D82)</f>
        <v/>
      </c>
      <c r="F82" s="6" t="n"/>
      <c r="G82" s="6" t="n"/>
      <c r="H82" s="8" t="n"/>
      <c r="J82" s="16" t="n"/>
      <c r="K82" s="37" t="n"/>
    </row>
    <row r="83">
      <c r="A83" s="16" t="n"/>
      <c r="B83" s="17" t="n"/>
      <c r="C83" s="6" t="n"/>
      <c r="D83" s="38">
        <f>IF(A83="","",IFERROR(VLOOKUP(A83,'Bevásárlólista'!$J$6:$K$105,2,FALSE),""))</f>
        <v/>
      </c>
      <c r="E83" s="38">
        <f>IF(OR(A83="",B83="",D83=""),"",B83*D83)</f>
        <v/>
      </c>
      <c r="F83" s="6" t="n"/>
      <c r="G83" s="6" t="n"/>
      <c r="H83" s="8" t="n"/>
      <c r="J83" s="16" t="n"/>
      <c r="K83" s="37" t="n"/>
    </row>
    <row r="84">
      <c r="A84" s="16" t="n"/>
      <c r="B84" s="17" t="n"/>
      <c r="C84" s="6" t="n"/>
      <c r="D84" s="36">
        <f>IF(A84="","",IFERROR(VLOOKUP(A84,'Bevásárlólista'!$J$6:$K$105,2,FALSE),""))</f>
        <v/>
      </c>
      <c r="E84" s="36">
        <f>IF(OR(A84="",B84="",D84=""),"",B84*D84)</f>
        <v/>
      </c>
      <c r="F84" s="6" t="n"/>
      <c r="G84" s="6" t="n"/>
      <c r="H84" s="8" t="n"/>
      <c r="J84" s="16" t="n"/>
      <c r="K84" s="37" t="n"/>
    </row>
    <row r="85">
      <c r="A85" s="16" t="n"/>
      <c r="B85" s="17" t="n"/>
      <c r="C85" s="6" t="n"/>
      <c r="D85" s="38">
        <f>IF(A85="","",IFERROR(VLOOKUP(A85,'Bevásárlólista'!$J$6:$K$105,2,FALSE),""))</f>
        <v/>
      </c>
      <c r="E85" s="38">
        <f>IF(OR(A85="",B85="",D85=""),"",B85*D85)</f>
        <v/>
      </c>
      <c r="F85" s="6" t="n"/>
      <c r="G85" s="6" t="n"/>
      <c r="H85" s="8" t="n"/>
      <c r="J85" s="16" t="n"/>
      <c r="K85" s="37" t="n"/>
    </row>
    <row r="86">
      <c r="A86" s="16" t="n"/>
      <c r="B86" s="17" t="n"/>
      <c r="C86" s="6" t="n"/>
      <c r="D86" s="36">
        <f>IF(A86="","",IFERROR(VLOOKUP(A86,'Bevásárlólista'!$J$6:$K$105,2,FALSE),""))</f>
        <v/>
      </c>
      <c r="E86" s="36">
        <f>IF(OR(A86="",B86="",D86=""),"",B86*D86)</f>
        <v/>
      </c>
      <c r="F86" s="6" t="n"/>
      <c r="G86" s="6" t="n"/>
      <c r="H86" s="8" t="n"/>
      <c r="J86" s="16" t="n"/>
      <c r="K86" s="37" t="n"/>
    </row>
    <row r="87">
      <c r="A87" s="16" t="n"/>
      <c r="B87" s="17" t="n"/>
      <c r="C87" s="6" t="n"/>
      <c r="D87" s="38">
        <f>IF(A87="","",IFERROR(VLOOKUP(A87,'Bevásárlólista'!$J$6:$K$105,2,FALSE),""))</f>
        <v/>
      </c>
      <c r="E87" s="38">
        <f>IF(OR(A87="",B87="",D87=""),"",B87*D87)</f>
        <v/>
      </c>
      <c r="F87" s="6" t="n"/>
      <c r="G87" s="6" t="n"/>
      <c r="H87" s="8" t="n"/>
      <c r="J87" s="16" t="n"/>
      <c r="K87" s="37" t="n"/>
    </row>
    <row r="88">
      <c r="A88" s="16" t="n"/>
      <c r="B88" s="17" t="n"/>
      <c r="C88" s="6" t="n"/>
      <c r="D88" s="36">
        <f>IF(A88="","",IFERROR(VLOOKUP(A88,'Bevásárlólista'!$J$6:$K$105,2,FALSE),""))</f>
        <v/>
      </c>
      <c r="E88" s="36">
        <f>IF(OR(A88="",B88="",D88=""),"",B88*D88)</f>
        <v/>
      </c>
      <c r="F88" s="6" t="n"/>
      <c r="G88" s="6" t="n"/>
      <c r="H88" s="8" t="n"/>
      <c r="J88" s="16" t="n"/>
      <c r="K88" s="37" t="n"/>
    </row>
    <row r="89">
      <c r="A89" s="16" t="n"/>
      <c r="B89" s="17" t="n"/>
      <c r="C89" s="6" t="n"/>
      <c r="D89" s="38">
        <f>IF(A89="","",IFERROR(VLOOKUP(A89,'Bevásárlólista'!$J$6:$K$105,2,FALSE),""))</f>
        <v/>
      </c>
      <c r="E89" s="38">
        <f>IF(OR(A89="",B89="",D89=""),"",B89*D89)</f>
        <v/>
      </c>
      <c r="F89" s="6" t="n"/>
      <c r="G89" s="6" t="n"/>
      <c r="H89" s="8" t="n"/>
      <c r="J89" s="16" t="n"/>
      <c r="K89" s="37" t="n"/>
    </row>
    <row r="90">
      <c r="A90" s="16" t="n"/>
      <c r="B90" s="17" t="n"/>
      <c r="C90" s="6" t="n"/>
      <c r="D90" s="36">
        <f>IF(A90="","",IFERROR(VLOOKUP(A90,'Bevásárlólista'!$J$6:$K$105,2,FALSE),""))</f>
        <v/>
      </c>
      <c r="E90" s="36">
        <f>IF(OR(A90="",B90="",D90=""),"",B90*D90)</f>
        <v/>
      </c>
      <c r="F90" s="6" t="n"/>
      <c r="G90" s="6" t="n"/>
      <c r="H90" s="8" t="n"/>
      <c r="J90" s="16" t="n"/>
      <c r="K90" s="37" t="n"/>
    </row>
    <row r="91">
      <c r="A91" s="16" t="n"/>
      <c r="B91" s="17" t="n"/>
      <c r="C91" s="6" t="n"/>
      <c r="D91" s="38">
        <f>IF(A91="","",IFERROR(VLOOKUP(A91,'Bevásárlólista'!$J$6:$K$105,2,FALSE),""))</f>
        <v/>
      </c>
      <c r="E91" s="38">
        <f>IF(OR(A91="",B91="",D91=""),"",B91*D91)</f>
        <v/>
      </c>
      <c r="F91" s="6" t="n"/>
      <c r="G91" s="6" t="n"/>
      <c r="H91" s="8" t="n"/>
      <c r="J91" s="16" t="n"/>
      <c r="K91" s="37" t="n"/>
    </row>
    <row r="92">
      <c r="A92" s="16" t="n"/>
      <c r="B92" s="17" t="n"/>
      <c r="C92" s="6" t="n"/>
      <c r="D92" s="36">
        <f>IF(A92="","",IFERROR(VLOOKUP(A92,'Bevásárlólista'!$J$6:$K$105,2,FALSE),""))</f>
        <v/>
      </c>
      <c r="E92" s="36">
        <f>IF(OR(A92="",B92="",D92=""),"",B92*D92)</f>
        <v/>
      </c>
      <c r="F92" s="6" t="n"/>
      <c r="G92" s="6" t="n"/>
      <c r="H92" s="8" t="n"/>
      <c r="J92" s="16" t="n"/>
      <c r="K92" s="37" t="n"/>
    </row>
    <row r="93">
      <c r="A93" s="16" t="n"/>
      <c r="B93" s="17" t="n"/>
      <c r="C93" s="6" t="n"/>
      <c r="D93" s="38">
        <f>IF(A93="","",IFERROR(VLOOKUP(A93,'Bevásárlólista'!$J$6:$K$105,2,FALSE),""))</f>
        <v/>
      </c>
      <c r="E93" s="38">
        <f>IF(OR(A93="",B93="",D93=""),"",B93*D93)</f>
        <v/>
      </c>
      <c r="F93" s="6" t="n"/>
      <c r="G93" s="6" t="n"/>
      <c r="H93" s="8" t="n"/>
      <c r="J93" s="16" t="n"/>
      <c r="K93" s="37" t="n"/>
    </row>
    <row r="94">
      <c r="A94" s="16" t="n"/>
      <c r="B94" s="17" t="n"/>
      <c r="C94" s="6" t="n"/>
      <c r="D94" s="36">
        <f>IF(A94="","",IFERROR(VLOOKUP(A94,'Bevásárlólista'!$J$6:$K$105,2,FALSE),""))</f>
        <v/>
      </c>
      <c r="E94" s="36">
        <f>IF(OR(A94="",B94="",D94=""),"",B94*D94)</f>
        <v/>
      </c>
      <c r="F94" s="6" t="n"/>
      <c r="G94" s="6" t="n"/>
      <c r="H94" s="8" t="n"/>
      <c r="J94" s="16" t="n"/>
      <c r="K94" s="37" t="n"/>
    </row>
    <row r="95">
      <c r="A95" s="16" t="n"/>
      <c r="B95" s="17" t="n"/>
      <c r="C95" s="6" t="n"/>
      <c r="D95" s="38">
        <f>IF(A95="","",IFERROR(VLOOKUP(A95,'Bevásárlólista'!$J$6:$K$105,2,FALSE),""))</f>
        <v/>
      </c>
      <c r="E95" s="38">
        <f>IF(OR(A95="",B95="",D95=""),"",B95*D95)</f>
        <v/>
      </c>
      <c r="F95" s="6" t="n"/>
      <c r="G95" s="6" t="n"/>
      <c r="H95" s="8" t="n"/>
      <c r="J95" s="16" t="n"/>
      <c r="K95" s="37" t="n"/>
    </row>
    <row r="96">
      <c r="A96" s="16" t="n"/>
      <c r="B96" s="17" t="n"/>
      <c r="C96" s="6" t="n"/>
      <c r="D96" s="36">
        <f>IF(A96="","",IFERROR(VLOOKUP(A96,'Bevásárlólista'!$J$6:$K$105,2,FALSE),""))</f>
        <v/>
      </c>
      <c r="E96" s="36">
        <f>IF(OR(A96="",B96="",D96=""),"",B96*D96)</f>
        <v/>
      </c>
      <c r="F96" s="6" t="n"/>
      <c r="G96" s="6" t="n"/>
      <c r="H96" s="8" t="n"/>
      <c r="J96" s="16" t="n"/>
      <c r="K96" s="37" t="n"/>
    </row>
    <row r="97">
      <c r="A97" s="16" t="n"/>
      <c r="B97" s="17" t="n"/>
      <c r="C97" s="6" t="n"/>
      <c r="D97" s="38">
        <f>IF(A97="","",IFERROR(VLOOKUP(A97,'Bevásárlólista'!$J$6:$K$105,2,FALSE),""))</f>
        <v/>
      </c>
      <c r="E97" s="38">
        <f>IF(OR(A97="",B97="",D97=""),"",B97*D97)</f>
        <v/>
      </c>
      <c r="F97" s="6" t="n"/>
      <c r="G97" s="6" t="n"/>
      <c r="H97" s="8" t="n"/>
      <c r="J97" s="16" t="n"/>
      <c r="K97" s="37" t="n"/>
    </row>
    <row r="98">
      <c r="A98" s="16" t="n"/>
      <c r="B98" s="17" t="n"/>
      <c r="C98" s="6" t="n"/>
      <c r="D98" s="36">
        <f>IF(A98="","",IFERROR(VLOOKUP(A98,'Bevásárlólista'!$J$6:$K$105,2,FALSE),""))</f>
        <v/>
      </c>
      <c r="E98" s="36">
        <f>IF(OR(A98="",B98="",D98=""),"",B98*D98)</f>
        <v/>
      </c>
      <c r="F98" s="6" t="n"/>
      <c r="G98" s="6" t="n"/>
      <c r="H98" s="8" t="n"/>
      <c r="J98" s="16" t="n"/>
      <c r="K98" s="37" t="n"/>
    </row>
    <row r="99">
      <c r="A99" s="16" t="n"/>
      <c r="B99" s="17" t="n"/>
      <c r="C99" s="6" t="n"/>
      <c r="D99" s="38">
        <f>IF(A99="","",IFERROR(VLOOKUP(A99,'Bevásárlólista'!$J$6:$K$105,2,FALSE),""))</f>
        <v/>
      </c>
      <c r="E99" s="38">
        <f>IF(OR(A99="",B99="",D99=""),"",B99*D99)</f>
        <v/>
      </c>
      <c r="F99" s="6" t="n"/>
      <c r="G99" s="6" t="n"/>
      <c r="H99" s="8" t="n"/>
      <c r="J99" s="16" t="n"/>
      <c r="K99" s="37" t="n"/>
    </row>
    <row r="100">
      <c r="A100" s="16" t="n"/>
      <c r="B100" s="17" t="n"/>
      <c r="C100" s="6" t="n"/>
      <c r="D100" s="36">
        <f>IF(A100="","",IFERROR(VLOOKUP(A100,'Bevásárlólista'!$J$6:$K$105,2,FALSE),""))</f>
        <v/>
      </c>
      <c r="E100" s="36">
        <f>IF(OR(A100="",B100="",D100=""),"",B100*D100)</f>
        <v/>
      </c>
      <c r="F100" s="6" t="n"/>
      <c r="G100" s="6" t="n"/>
      <c r="H100" s="8" t="n"/>
      <c r="J100" s="16" t="n"/>
      <c r="K100" s="37" t="n"/>
    </row>
    <row r="101">
      <c r="A101" s="16" t="n"/>
      <c r="B101" s="17" t="n"/>
      <c r="C101" s="6" t="n"/>
      <c r="D101" s="38">
        <f>IF(A101="","",IFERROR(VLOOKUP(A101,'Bevásárlólista'!$J$6:$K$105,2,FALSE),""))</f>
        <v/>
      </c>
      <c r="E101" s="38">
        <f>IF(OR(A101="",B101="",D101=""),"",B101*D101)</f>
        <v/>
      </c>
      <c r="F101" s="6" t="n"/>
      <c r="G101" s="6" t="n"/>
      <c r="H101" s="8" t="n"/>
      <c r="J101" s="16" t="n"/>
      <c r="K101" s="37" t="n"/>
    </row>
    <row r="102">
      <c r="A102" s="16" t="n"/>
      <c r="B102" s="17" t="n"/>
      <c r="C102" s="6" t="n"/>
      <c r="D102" s="36">
        <f>IF(A102="","",IFERROR(VLOOKUP(A102,'Bevásárlólista'!$J$6:$K$105,2,FALSE),""))</f>
        <v/>
      </c>
      <c r="E102" s="36">
        <f>IF(OR(A102="",B102="",D102=""),"",B102*D102)</f>
        <v/>
      </c>
      <c r="F102" s="6" t="n"/>
      <c r="G102" s="6" t="n"/>
      <c r="H102" s="8" t="n"/>
      <c r="J102" s="16" t="n"/>
      <c r="K102" s="37" t="n"/>
    </row>
    <row r="103">
      <c r="A103" s="16" t="n"/>
      <c r="B103" s="17" t="n"/>
      <c r="C103" s="6" t="n"/>
      <c r="D103" s="38">
        <f>IF(A103="","",IFERROR(VLOOKUP(A103,'Bevásárlólista'!$J$6:$K$105,2,FALSE),""))</f>
        <v/>
      </c>
      <c r="E103" s="38">
        <f>IF(OR(A103="",B103="",D103=""),"",B103*D103)</f>
        <v/>
      </c>
      <c r="F103" s="6" t="n"/>
      <c r="G103" s="6" t="n"/>
      <c r="H103" s="8" t="n"/>
      <c r="J103" s="16" t="n"/>
      <c r="K103" s="37" t="n"/>
    </row>
    <row r="104">
      <c r="A104" s="16" t="n"/>
      <c r="B104" s="17" t="n"/>
      <c r="C104" s="6" t="n"/>
      <c r="D104" s="36">
        <f>IF(A104="","",IFERROR(VLOOKUP(A104,'Bevásárlólista'!$J$6:$K$105,2,FALSE),""))</f>
        <v/>
      </c>
      <c r="E104" s="36">
        <f>IF(OR(A104="",B104="",D104=""),"",B104*D104)</f>
        <v/>
      </c>
      <c r="F104" s="6" t="n"/>
      <c r="G104" s="6" t="n"/>
      <c r="H104" s="8" t="n"/>
      <c r="J104" s="16" t="n"/>
      <c r="K104" s="37" t="n"/>
    </row>
    <row r="105">
      <c r="A105" s="16" t="n"/>
      <c r="B105" s="17" t="n"/>
      <c r="C105" s="6" t="n"/>
      <c r="D105" s="38">
        <f>IF(A105="","",IFERROR(VLOOKUP(A105,'Bevásárlólista'!$J$6:$K$105,2,FALSE),""))</f>
        <v/>
      </c>
      <c r="E105" s="38">
        <f>IF(OR(A105="",B105="",D105=""),"",B105*D105)</f>
        <v/>
      </c>
      <c r="F105" s="6" t="n"/>
      <c r="G105" s="6" t="n"/>
      <c r="H105" s="8" t="n"/>
      <c r="J105" s="16" t="n"/>
      <c r="K105" s="37" t="n"/>
    </row>
  </sheetData>
  <autoFilter ref="A5:H105"/>
  <mergeCells count="1">
    <mergeCell ref="A1:H1"/>
  </mergeCells>
  <conditionalFormatting sqref="G6:G105">
    <cfRule type="expression" priority="1" dxfId="1">
      <formula>G6="Igen"</formula>
    </cfRule>
    <cfRule type="expression" priority="2" dxfId="0">
      <formula>G6="Nem"</formula>
    </cfRule>
  </conditionalFormatting>
  <dataValidations count="4">
    <dataValidation sqref="C6:C105" showErrorMessage="1" showInputMessage="1" allowBlank="1" type="list">
      <formula1>"g,kg,db,ml,l,csomag"</formula1>
    </dataValidation>
    <dataValidation sqref="F6:F105" showErrorMessage="1" showInputMessage="1" allowBlank="1" type="list">
      <formula1>"Hús,Gabonaféle,Zöldség és gyümölcs,Hűtött áru,Magvak,Kamraáru,Egyéb"</formula1>
    </dataValidation>
    <dataValidation sqref="G6:G105" showErrorMessage="1" showInputMessage="1" allowBlank="1" type="list">
      <formula1>"Igen,Nem"</formula1>
    </dataValidation>
    <dataValidation sqref="B6:B105" showErrorMessage="1" showInputMessage="1" allowBlank="1" type="decimal" operator="greaterThan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78" customWidth="1" min="2" max="2"/>
    <col width="5" customWidth="1" min="3" max="3"/>
    <col width="20" customWidth="1" min="4" max="4"/>
    <col width="14" customWidth="1" min="5" max="5"/>
    <col width="14" customWidth="1" min="6" max="6"/>
    <col width="4" customWidth="1" min="7" max="7"/>
    <col width="4" customWidth="1" min="8" max="8"/>
    <col width="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</cols>
  <sheetData>
    <row r="1" ht="28" customHeight="1">
      <c r="A1" s="1" t="inlineStr">
        <is>
          <t>Heti étrend összesítő és útmutató</t>
        </is>
      </c>
      <c r="B1" s="26" t="n"/>
      <c r="C1" s="26" t="n"/>
      <c r="D1" s="26" t="n"/>
      <c r="E1" s="26" t="n"/>
      <c r="F1" s="26" t="n"/>
      <c r="G1" s="26" t="n"/>
      <c r="H1" s="27" t="n"/>
    </row>
    <row r="2"/>
    <row r="3"/>
    <row r="4">
      <c r="A4" s="21" t="inlineStr">
        <is>
          <t>Kulcsmutatók</t>
        </is>
      </c>
      <c r="B4" s="21" t="inlineStr">
        <is>
          <t>Érték</t>
        </is>
      </c>
      <c r="D4" s="21" t="inlineStr">
        <is>
          <t>Étkezéstípus</t>
        </is>
      </c>
      <c r="E4" s="21" t="inlineStr">
        <is>
          <t>Darab</t>
        </is>
      </c>
    </row>
    <row r="5">
      <c r="A5" s="22" t="inlineStr">
        <is>
          <t>Heti összes kalória</t>
        </is>
      </c>
      <c r="B5" s="30">
        <f>'Heti étrend'!$F$2</f>
        <v/>
      </c>
      <c r="D5" s="10" t="inlineStr">
        <is>
          <t>Reggeli</t>
        </is>
      </c>
      <c r="E5" s="30">
        <f>COUNTIF('Heti étrend'!$C$6:$C$105,D5)</f>
        <v/>
      </c>
    </row>
    <row r="6">
      <c r="A6" s="23" t="inlineStr">
        <is>
          <t>Napi átlagos kalória</t>
        </is>
      </c>
      <c r="B6" s="30">
        <f>'Heti étrend'!$H$2</f>
        <v/>
      </c>
      <c r="D6" s="11" t="inlineStr">
        <is>
          <t>Tízórai</t>
        </is>
      </c>
      <c r="E6" s="30">
        <f>COUNTIF('Heti étrend'!$C$6:$C$105,D6)</f>
        <v/>
      </c>
    </row>
    <row r="7">
      <c r="A7" s="22" t="inlineStr">
        <is>
          <t>Heti fehérjebevitel</t>
        </is>
      </c>
      <c r="B7" s="30">
        <f>SUM('Heti étrend'!$G$6:$G$105)</f>
        <v/>
      </c>
      <c r="D7" s="10" t="inlineStr">
        <is>
          <t>Ebéd</t>
        </is>
      </c>
      <c r="E7" s="30">
        <f>COUNTIF('Heti étrend'!$C$6:$C$105,D7)</f>
        <v/>
      </c>
    </row>
    <row r="8">
      <c r="A8" s="23" t="inlineStr">
        <is>
          <t>Heti szénhidrátbevitel</t>
        </is>
      </c>
      <c r="B8" s="30">
        <f>SUM('Heti étrend'!$H$6:$H$105)</f>
        <v/>
      </c>
      <c r="D8" s="11" t="inlineStr">
        <is>
          <t>Uzsonna</t>
        </is>
      </c>
      <c r="E8" s="30">
        <f>COUNTIF('Heti étrend'!$C$6:$C$105,D8)</f>
        <v/>
      </c>
    </row>
    <row r="9">
      <c r="A9" s="22" t="inlineStr">
        <is>
          <t>Heti zsírbevitel</t>
        </is>
      </c>
      <c r="B9" s="30">
        <f>SUM('Heti étrend'!$I$6:$I$105)</f>
        <v/>
      </c>
      <c r="D9" s="10" t="inlineStr">
        <is>
          <t>Vacsora</t>
        </is>
      </c>
      <c r="E9" s="30">
        <f>COUNTIF('Heti étrend'!$C$6:$C$105,D9)</f>
        <v/>
      </c>
    </row>
    <row r="10">
      <c r="A10" s="23" t="inlineStr">
        <is>
          <t>Becsült bevásárlási költség</t>
        </is>
      </c>
      <c r="B10" s="35">
        <f>'Bevásárlólista'!$B$2</f>
        <v/>
      </c>
    </row>
    <row r="11">
      <c r="A11" s="22" t="inlineStr">
        <is>
          <t>Elkészült ételek aránya</t>
        </is>
      </c>
      <c r="B11" s="15">
        <f>IFERROR(COUNTIF('Heti étrend'!$L$6:$L$105,"Elkészült")/COUNTA('Heti étrend'!$D$6:$D$105),0)</f>
        <v/>
      </c>
    </row>
    <row r="12">
      <c r="A12" s="23" t="inlineStr">
        <is>
          <t>Átlagos elkészítési idő</t>
        </is>
      </c>
      <c r="B12" s="30">
        <f>IFERROR(AVERAGE('Heti étrend'!$K$6:$K$105),0)</f>
        <v/>
      </c>
    </row>
    <row r="13"/>
    <row r="14"/>
    <row r="15">
      <c r="A15" s="21" t="inlineStr">
        <is>
          <t>Napi tápanyag-összesítés</t>
        </is>
      </c>
    </row>
    <row r="16">
      <c r="A16" s="2" t="inlineStr">
        <is>
          <t>Nap</t>
        </is>
      </c>
      <c r="B16" s="2" t="inlineStr">
        <is>
          <t>Kalória (kcal)</t>
        </is>
      </c>
      <c r="C16" s="2" t="inlineStr">
        <is>
          <t>Napi cél (kcal)</t>
        </is>
      </c>
      <c r="D16" s="2" t="inlineStr">
        <is>
          <t>Fehérje (g)</t>
        </is>
      </c>
      <c r="E16" s="2" t="inlineStr">
        <is>
          <t>Szénhidrát (g)</t>
        </is>
      </c>
      <c r="F16" s="2" t="inlineStr">
        <is>
          <t>Zsír (g)</t>
        </is>
      </c>
    </row>
    <row r="17">
      <c r="A17" s="10" t="inlineStr">
        <is>
          <t>Hétfő</t>
        </is>
      </c>
      <c r="B17" s="30">
        <f>SUMIF('Heti étrend'!$A$6:$A$105,A17,'Heti étrend'!$F$6:$F$105)</f>
        <v/>
      </c>
      <c r="C17" s="30">
        <f>IF(B17=0,"",'Heti étrend'!$D$2)</f>
        <v/>
      </c>
      <c r="D17" s="30">
        <f>SUMIF('Heti étrend'!$A$6:$A$105,A17,'Heti étrend'!$G$6:$G$105)</f>
        <v/>
      </c>
      <c r="E17" s="30">
        <f>SUMIF('Heti étrend'!$A$6:$A$105,A17,'Heti étrend'!$H$6:$H$105)</f>
        <v/>
      </c>
      <c r="F17" s="30">
        <f>SUMIF('Heti étrend'!$A$6:$A$105,A17,'Heti étrend'!$I$6:$I$105)</f>
        <v/>
      </c>
    </row>
    <row r="18">
      <c r="A18" s="11" t="inlineStr">
        <is>
          <t>Kedd</t>
        </is>
      </c>
      <c r="B18" s="30">
        <f>SUMIF('Heti étrend'!$A$6:$A$105,A18,'Heti étrend'!$F$6:$F$105)</f>
        <v/>
      </c>
      <c r="C18" s="30">
        <f>IF(B18=0,"",'Heti étrend'!$D$2)</f>
        <v/>
      </c>
      <c r="D18" s="30">
        <f>SUMIF('Heti étrend'!$A$6:$A$105,A18,'Heti étrend'!$G$6:$G$105)</f>
        <v/>
      </c>
      <c r="E18" s="30">
        <f>SUMIF('Heti étrend'!$A$6:$A$105,A18,'Heti étrend'!$H$6:$H$105)</f>
        <v/>
      </c>
      <c r="F18" s="30">
        <f>SUMIF('Heti étrend'!$A$6:$A$105,A18,'Heti étrend'!$I$6:$I$105)</f>
        <v/>
      </c>
    </row>
    <row r="19">
      <c r="A19" s="10" t="inlineStr">
        <is>
          <t>Szerda</t>
        </is>
      </c>
      <c r="B19" s="30">
        <f>SUMIF('Heti étrend'!$A$6:$A$105,A19,'Heti étrend'!$F$6:$F$105)</f>
        <v/>
      </c>
      <c r="C19" s="30">
        <f>IF(B19=0,"",'Heti étrend'!$D$2)</f>
        <v/>
      </c>
      <c r="D19" s="30">
        <f>SUMIF('Heti étrend'!$A$6:$A$105,A19,'Heti étrend'!$G$6:$G$105)</f>
        <v/>
      </c>
      <c r="E19" s="30">
        <f>SUMIF('Heti étrend'!$A$6:$A$105,A19,'Heti étrend'!$H$6:$H$105)</f>
        <v/>
      </c>
      <c r="F19" s="30">
        <f>SUMIF('Heti étrend'!$A$6:$A$105,A19,'Heti étrend'!$I$6:$I$105)</f>
        <v/>
      </c>
    </row>
    <row r="20">
      <c r="A20" s="11" t="inlineStr">
        <is>
          <t>Csütörtök</t>
        </is>
      </c>
      <c r="B20" s="30">
        <f>SUMIF('Heti étrend'!$A$6:$A$105,A20,'Heti étrend'!$F$6:$F$105)</f>
        <v/>
      </c>
      <c r="C20" s="30">
        <f>IF(B20=0,"",'Heti étrend'!$D$2)</f>
        <v/>
      </c>
      <c r="D20" s="30">
        <f>SUMIF('Heti étrend'!$A$6:$A$105,A20,'Heti étrend'!$G$6:$G$105)</f>
        <v/>
      </c>
      <c r="E20" s="30">
        <f>SUMIF('Heti étrend'!$A$6:$A$105,A20,'Heti étrend'!$H$6:$H$105)</f>
        <v/>
      </c>
      <c r="F20" s="30">
        <f>SUMIF('Heti étrend'!$A$6:$A$105,A20,'Heti étrend'!$I$6:$I$105)</f>
        <v/>
      </c>
    </row>
    <row r="21">
      <c r="A21" s="10" t="inlineStr">
        <is>
          <t>Péntek</t>
        </is>
      </c>
      <c r="B21" s="30">
        <f>SUMIF('Heti étrend'!$A$6:$A$105,A21,'Heti étrend'!$F$6:$F$105)</f>
        <v/>
      </c>
      <c r="C21" s="30">
        <f>IF(B21=0,"",'Heti étrend'!$D$2)</f>
        <v/>
      </c>
      <c r="D21" s="30">
        <f>SUMIF('Heti étrend'!$A$6:$A$105,A21,'Heti étrend'!$G$6:$G$105)</f>
        <v/>
      </c>
      <c r="E21" s="30">
        <f>SUMIF('Heti étrend'!$A$6:$A$105,A21,'Heti étrend'!$H$6:$H$105)</f>
        <v/>
      </c>
      <c r="F21" s="30">
        <f>SUMIF('Heti étrend'!$A$6:$A$105,A21,'Heti étrend'!$I$6:$I$105)</f>
        <v/>
      </c>
    </row>
    <row r="22">
      <c r="A22" s="11" t="inlineStr">
        <is>
          <t>Szombat</t>
        </is>
      </c>
      <c r="B22" s="30">
        <f>SUMIF('Heti étrend'!$A$6:$A$105,A22,'Heti étrend'!$F$6:$F$105)</f>
        <v/>
      </c>
      <c r="C22" s="30">
        <f>IF(B22=0,"",'Heti étrend'!$D$2)</f>
        <v/>
      </c>
      <c r="D22" s="30">
        <f>SUMIF('Heti étrend'!$A$6:$A$105,A22,'Heti étrend'!$G$6:$G$105)</f>
        <v/>
      </c>
      <c r="E22" s="30">
        <f>SUMIF('Heti étrend'!$A$6:$A$105,A22,'Heti étrend'!$H$6:$H$105)</f>
        <v/>
      </c>
      <c r="F22" s="30">
        <f>SUMIF('Heti étrend'!$A$6:$A$105,A22,'Heti étrend'!$I$6:$I$105)</f>
        <v/>
      </c>
    </row>
    <row r="23">
      <c r="A23" s="10" t="inlineStr">
        <is>
          <t>Vasárnap</t>
        </is>
      </c>
      <c r="B23" s="30">
        <f>SUMIF('Heti étrend'!$A$6:$A$105,A23,'Heti étrend'!$F$6:$F$105)</f>
        <v/>
      </c>
      <c r="C23" s="30">
        <f>IF(B23=0,"",'Heti étrend'!$D$2)</f>
        <v/>
      </c>
      <c r="D23" s="30">
        <f>SUMIF('Heti étrend'!$A$6:$A$105,A23,'Heti étrend'!$G$6:$G$105)</f>
        <v/>
      </c>
      <c r="E23" s="30">
        <f>SUMIF('Heti étrend'!$A$6:$A$105,A23,'Heti étrend'!$H$6:$H$105)</f>
        <v/>
      </c>
      <c r="F23" s="30">
        <f>SUMIF('Heti étrend'!$A$6:$A$105,A23,'Heti étrend'!$I$6:$I$105)</f>
        <v/>
      </c>
    </row>
    <row r="24"/>
    <row r="25"/>
    <row r="26"/>
    <row r="27">
      <c r="A27" s="21" t="inlineStr">
        <is>
          <t>Útmutató</t>
        </is>
      </c>
    </row>
    <row r="28">
      <c r="A28" s="2" t="inlineStr">
        <is>
          <t>Munkalap</t>
        </is>
      </c>
      <c r="B28" s="2" t="inlineStr">
        <is>
          <t>Használat</t>
        </is>
      </c>
    </row>
    <row r="29" ht="38" customHeight="1">
      <c r="A29" s="24" t="inlineStr">
        <is>
          <t>Heti étrend</t>
        </is>
      </c>
      <c r="B29" s="25" t="inlineStr">
        <is>
          <t>A sárga cellák kitöltendő vagy módosítható mezők. A Nap, Étkezés, Étel / recept neve, Adag, tápértékek, allergének, elkészítési idő, állapot és megjegyzés szerkeszthető.</t>
        </is>
      </c>
    </row>
    <row r="30" ht="38" customHeight="1">
      <c r="A30" s="25" t="inlineStr">
        <is>
          <t>Hét kezdete</t>
        </is>
      </c>
      <c r="B30" s="25" t="inlineStr">
        <is>
          <t>A hét kezdőnapját hétfői dátummal kell megadni a Heti étrend munkalap B2 cellájában. A D2 cellában állítható a napi célkalória.</t>
        </is>
      </c>
    </row>
    <row r="31" ht="38" customHeight="1">
      <c r="A31" s="24" t="inlineStr">
        <is>
          <t>Bevásárlólista</t>
        </is>
      </c>
      <c r="B31" s="25" t="inlineStr">
        <is>
          <t>Az alapanyag, mennyiség, mértékegység, kategória, megvásárlási állapot és megjegyzés szerkeszthető. Az egységár az árlistából VLOOKUP képlettel töltődik be.</t>
        </is>
      </c>
    </row>
    <row r="32" ht="38" customHeight="1">
      <c r="A32" s="25" t="inlineStr">
        <is>
          <t>Összesítő</t>
        </is>
      </c>
      <c r="B32" s="25" t="inlineStr">
        <is>
          <t>A kulcsmutatók és diagramok a Heti étrend és Bevásárlólista munkalap teljes, előkészített 100 soros tartományából számolnak.</t>
        </is>
      </c>
    </row>
    <row r="33" ht="38" customHeight="1">
      <c r="A33" s="24" t="inlineStr">
        <is>
          <t>Egészségügyi figyelmeztetés</t>
        </is>
      </c>
      <c r="B33" s="25" t="inlineStr">
        <is>
          <t>Az étrend nem helyettesít dietetikusi vagy orvosi tanácsadást.</t>
        </is>
      </c>
    </row>
    <row r="34" ht="38" customHeight="1">
      <c r="A34" s="25" t="inlineStr">
        <is>
          <t>Szakember bevonása</t>
        </is>
      </c>
      <c r="B34" s="25" t="inlineStr">
        <is>
          <t>Allergia, intolerancia, cukorbetegség vagy speciális étrend esetén szakember bevonása javasolt.</t>
        </is>
      </c>
    </row>
  </sheetData>
  <mergeCells count="1">
    <mergeCell ref="A1:H1"/>
  </mergeCells>
  <conditionalFormatting sqref="B11">
    <cfRule type="expression" priority="1" dxfId="1">
      <formula>B11&gt;=0.5</formula>
    </cfRule>
    <cfRule type="expression" priority="2" dxfId="0">
      <formula>B11&lt;0.5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2026-09-11T14:03:11Z</dcterms:created>
  <dcterms:modified xmlns:dcterms="http://purl.org/dc/terms/" xmlns:xsi="http://www.w3.org/2001/XMLSchema-instance" xsi:type="dcterms:W3CDTF">2026-09-11T14:03:11Z</dcterms:modified>
</cp:coreProperties>
</file>