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ti beosztá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Ft&quot;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1FAE5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0" fillId="7" borderId="0" pivotButton="0" quotePrefix="0" xfId="0"/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3" borderId="1" pivotButton="0" quotePrefix="0" xfId="0"/>
    <xf numFmtId="0" fontId="3" fillId="6" borderId="0" pivotButton="0" quotePrefix="0" xfId="0"/>
    <xf numFmtId="0" fontId="0" fillId="6" borderId="0" pivotButton="0" quotePrefix="0" xfId="0"/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4" borderId="1" pivotButton="0" quotePrefix="0" xfId="0"/>
    <xf numFmtId="164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0" fontId="3" fillId="6" borderId="1" pivotButton="0" quotePrefix="0" xfId="0"/>
    <xf numFmtId="164" fontId="3" fillId="6" borderId="1" pivotButton="0" quotePrefix="0" xfId="0"/>
    <xf numFmtId="0" fontId="2" fillId="7" borderId="0" pivotButton="0" quotePrefix="0" xfId="0"/>
    <xf numFmtId="0" fontId="2" fillId="2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Munkaórák alkalmazottanként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'Összesítő'!$A$3:$A$11</f>
            </numRef>
          </cat>
          <val>
            <numRef>
              <f>'Összesítő'!$B$3:$B$11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Alkalmazott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Heti bér megoszlása alkalmazottanként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'Összesítő'!C2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'Összesítő'!$A$3:$A$11</f>
            </numRef>
          </cat>
          <val>
            <numRef>
              <f>'Összesítő'!$C$3:$C$11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Napi összesített munkaóra a héten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'Összesítő'!B15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'Összesítő'!$A$16:$A$22</f>
            </numRef>
          </cat>
          <val>
            <numRef>
              <f>'Összesítő'!$B$16:$B$22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2" customWidth="1" min="10" max="10"/>
    <col width="11" customWidth="1" min="11" max="11"/>
    <col width="12" customWidth="1" min="12" max="12"/>
    <col width="13" customWidth="1" min="13" max="13"/>
    <col width="10" customWidth="1" min="14" max="14"/>
    <col width="13" customWidth="1" min="15" max="15"/>
    <col width="15" customWidth="1" min="16" max="16"/>
    <col width="20" customWidth="1" min="17" max="17"/>
    <col width="16" customWidth="1" min="19" max="19"/>
    <col width="14" customWidth="1" min="20" max="20"/>
  </cols>
  <sheetData>
    <row r="1" ht="26" customHeight="1">
      <c r="A1" s="1" t="inlineStr">
        <is>
          <t>HETI MUNKAIDŐ BEOSZTÁS - 2026. 29. hét (2026.07.13. - 2026.07.19.)</t>
        </is>
      </c>
    </row>
    <row r="2" ht="36" customHeight="1">
      <c r="A2" s="2" t="inlineStr">
        <is>
          <t>Alkalmazott neve</t>
        </is>
      </c>
      <c r="B2" s="2" t="inlineStr">
        <is>
          <t>Pozíció</t>
        </is>
      </c>
      <c r="C2" s="2" t="inlineStr">
        <is>
          <t>Hétfő
2026.07.13.</t>
        </is>
      </c>
      <c r="D2" s="2" t="inlineStr">
        <is>
          <t>Kedd
2026.07.14.</t>
        </is>
      </c>
      <c r="E2" s="2" t="inlineStr">
        <is>
          <t>Szerda
2026.07.15.</t>
        </is>
      </c>
      <c r="F2" s="2" t="inlineStr">
        <is>
          <t>Csütörtök
2026.07.16.</t>
        </is>
      </c>
      <c r="G2" s="2" t="inlineStr">
        <is>
          <t>Péntek
2026.07.17.</t>
        </is>
      </c>
      <c r="H2" s="2" t="inlineStr">
        <is>
          <t>Szombat
2026.07.18.</t>
        </is>
      </c>
      <c r="I2" s="2" t="inlineStr">
        <is>
          <t>Vasárnap
2026.07.19.</t>
        </is>
      </c>
      <c r="J2" s="2" t="inlineStr">
        <is>
          <t>Munkanapok
száma</t>
        </is>
      </c>
      <c r="K2" s="2" t="inlineStr">
        <is>
          <t>Összes óra</t>
        </is>
      </c>
      <c r="L2" s="2" t="inlineStr">
        <is>
          <t>Órabér
(Ft/óra)</t>
        </is>
      </c>
      <c r="M2" s="2" t="inlineStr">
        <is>
          <t>Normál bér
(Ft)</t>
        </is>
      </c>
      <c r="N2" s="2" t="inlineStr">
        <is>
          <t>Túlóra
(óra)</t>
        </is>
      </c>
      <c r="O2" s="2" t="inlineStr">
        <is>
          <t>Túlóra pótlék
(Ft)</t>
        </is>
      </c>
      <c r="P2" s="2" t="inlineStr">
        <is>
          <t>Heti bér
összesen (Ft)</t>
        </is>
      </c>
      <c r="Q2" s="2" t="inlineStr">
        <is>
          <t>Megjegyzés</t>
        </is>
      </c>
      <c r="S2" s="3" t="inlineStr">
        <is>
          <t>Pozíció - Órabér táblázat</t>
        </is>
      </c>
    </row>
    <row r="3">
      <c r="A3" s="5" t="inlineStr">
        <is>
          <t>Nagy Péter</t>
        </is>
      </c>
      <c r="B3" s="6" t="inlineStr">
        <is>
          <t>Eladó</t>
        </is>
      </c>
      <c r="C3" s="7" t="n">
        <v>8</v>
      </c>
      <c r="D3" s="7" t="n">
        <v>8</v>
      </c>
      <c r="E3" s="7" t="n">
        <v>8</v>
      </c>
      <c r="F3" s="7" t="n">
        <v>8</v>
      </c>
      <c r="G3" s="7" t="n">
        <v>8</v>
      </c>
      <c r="H3" s="7" t="n">
        <v>4</v>
      </c>
      <c r="I3" s="7" t="n">
        <v>0</v>
      </c>
      <c r="J3" s="6">
        <f>COUNTIF(C3:I3,"&gt;0")</f>
        <v/>
      </c>
      <c r="K3" s="6">
        <f>SUM(C3:I3)</f>
        <v/>
      </c>
      <c r="L3" s="8">
        <f>IFERROR(VLOOKUP(B3,$S$3:$T$7,2,0),0)</f>
        <v/>
      </c>
      <c r="M3" s="8">
        <f>MIN(K3,40)*L3</f>
        <v/>
      </c>
      <c r="N3" s="6">
        <f>MAX(0,K3-40)</f>
        <v/>
      </c>
      <c r="O3" s="8">
        <f>N3*L3*1.5</f>
        <v/>
      </c>
      <c r="P3" s="8">
        <f>M3+O3</f>
        <v/>
      </c>
      <c r="Q3" s="5" t="inlineStr">
        <is>
          <t>Reggeles műszak</t>
        </is>
      </c>
      <c r="S3" s="2" t="inlineStr">
        <is>
          <t>Pozíció</t>
        </is>
      </c>
      <c r="T3" s="2" t="inlineStr">
        <is>
          <t>Órabér (Ft)</t>
        </is>
      </c>
    </row>
    <row r="4">
      <c r="A4" s="9" t="inlineStr">
        <is>
          <t>Kovács Anna</t>
        </is>
      </c>
      <c r="B4" s="10" t="inlineStr">
        <is>
          <t>Pénztáros</t>
        </is>
      </c>
      <c r="C4" s="7" t="n">
        <v>6</v>
      </c>
      <c r="D4" s="7" t="n">
        <v>6</v>
      </c>
      <c r="E4" s="7" t="n">
        <v>6</v>
      </c>
      <c r="F4" s="7" t="n">
        <v>6</v>
      </c>
      <c r="G4" s="7" t="n">
        <v>6</v>
      </c>
      <c r="H4" s="7" t="n">
        <v>0</v>
      </c>
      <c r="I4" s="7" t="n">
        <v>0</v>
      </c>
      <c r="J4" s="10">
        <f>COUNTIF(C4:I4,"&gt;0")</f>
        <v/>
      </c>
      <c r="K4" s="10">
        <f>SUM(C4:I4)</f>
        <v/>
      </c>
      <c r="L4" s="11">
        <f>IFERROR(VLOOKUP(B4,$S$3:$T$7,2,0),0)</f>
        <v/>
      </c>
      <c r="M4" s="11">
        <f>MIN(K4,40)*L4</f>
        <v/>
      </c>
      <c r="N4" s="10">
        <f>MAX(0,K4-40)</f>
        <v/>
      </c>
      <c r="O4" s="11">
        <f>N4*L4*1.5</f>
        <v/>
      </c>
      <c r="P4" s="11">
        <f>M4+O4</f>
        <v/>
      </c>
      <c r="Q4" s="9" t="inlineStr">
        <is>
          <t>Rugalmas</t>
        </is>
      </c>
      <c r="S4" s="12" t="inlineStr">
        <is>
          <t>Eladó</t>
        </is>
      </c>
      <c r="T4" s="13" t="n">
        <v>2200</v>
      </c>
    </row>
    <row r="5">
      <c r="A5" s="5" t="inlineStr">
        <is>
          <t>Szabó Gábor</t>
        </is>
      </c>
      <c r="B5" s="6" t="inlineStr">
        <is>
          <t>Raktáros</t>
        </is>
      </c>
      <c r="C5" s="7" t="n">
        <v>8</v>
      </c>
      <c r="D5" s="7" t="n">
        <v>8</v>
      </c>
      <c r="E5" s="7" t="n">
        <v>8</v>
      </c>
      <c r="F5" s="7" t="n">
        <v>8</v>
      </c>
      <c r="G5" s="7" t="n">
        <v>8</v>
      </c>
      <c r="H5" s="7" t="n">
        <v>8</v>
      </c>
      <c r="I5" s="7" t="n">
        <v>0</v>
      </c>
      <c r="J5" s="6">
        <f>COUNTIF(C5:I5,"&gt;0")</f>
        <v/>
      </c>
      <c r="K5" s="6">
        <f>SUM(C5:I5)</f>
        <v/>
      </c>
      <c r="L5" s="8">
        <f>IFERROR(VLOOKUP(B5,$S$3:$T$7,2,0),0)</f>
        <v/>
      </c>
      <c r="M5" s="8">
        <f>MIN(K5,40)*L5</f>
        <v/>
      </c>
      <c r="N5" s="6">
        <f>MAX(0,K5-40)</f>
        <v/>
      </c>
      <c r="O5" s="8">
        <f>N5*L5*1.5</f>
        <v/>
      </c>
      <c r="P5" s="8">
        <f>M5+O5</f>
        <v/>
      </c>
      <c r="Q5" s="5" t="inlineStr">
        <is>
          <t>Készletezés</t>
        </is>
      </c>
      <c r="S5" s="12" t="inlineStr">
        <is>
          <t>Pénztáros</t>
        </is>
      </c>
      <c r="T5" s="13" t="n">
        <v>2400</v>
      </c>
    </row>
    <row r="6">
      <c r="A6" s="9" t="inlineStr">
        <is>
          <t>Tóth Erzsébet</t>
        </is>
      </c>
      <c r="B6" s="10" t="inlineStr">
        <is>
          <t>Műszakvezető</t>
        </is>
      </c>
      <c r="C6" s="7" t="n">
        <v>9</v>
      </c>
      <c r="D6" s="7" t="n">
        <v>9</v>
      </c>
      <c r="E6" s="7" t="n">
        <v>9</v>
      </c>
      <c r="F6" s="7" t="n">
        <v>9</v>
      </c>
      <c r="G6" s="7" t="n">
        <v>9</v>
      </c>
      <c r="H6" s="7" t="n">
        <v>0</v>
      </c>
      <c r="I6" s="7" t="n">
        <v>0</v>
      </c>
      <c r="J6" s="10">
        <f>COUNTIF(C6:I6,"&gt;0")</f>
        <v/>
      </c>
      <c r="K6" s="10">
        <f>SUM(C6:I6)</f>
        <v/>
      </c>
      <c r="L6" s="11">
        <f>IFERROR(VLOOKUP(B6,$S$3:$T$7,2,0),0)</f>
        <v/>
      </c>
      <c r="M6" s="11">
        <f>MIN(K6,40)*L6</f>
        <v/>
      </c>
      <c r="N6" s="10">
        <f>MAX(0,K6-40)</f>
        <v/>
      </c>
      <c r="O6" s="11">
        <f>N6*L6*1.5</f>
        <v/>
      </c>
      <c r="P6" s="11">
        <f>M6+O6</f>
        <v/>
      </c>
      <c r="Q6" s="9" t="inlineStr">
        <is>
          <t>Felelős vezető</t>
        </is>
      </c>
      <c r="S6" s="12" t="inlineStr">
        <is>
          <t>Raktáros</t>
        </is>
      </c>
      <c r="T6" s="13" t="n">
        <v>2100</v>
      </c>
    </row>
    <row r="7">
      <c r="A7" s="5" t="inlineStr">
        <is>
          <t>Horváth Zoltán</t>
        </is>
      </c>
      <c r="B7" s="6" t="inlineStr">
        <is>
          <t>Takarító</t>
        </is>
      </c>
      <c r="C7" s="7" t="n">
        <v>4</v>
      </c>
      <c r="D7" s="7" t="n">
        <v>4</v>
      </c>
      <c r="E7" s="7" t="n">
        <v>4</v>
      </c>
      <c r="F7" s="7" t="n">
        <v>4</v>
      </c>
      <c r="G7" s="7" t="n">
        <v>4</v>
      </c>
      <c r="H7" s="7" t="n">
        <v>0</v>
      </c>
      <c r="I7" s="7" t="n">
        <v>0</v>
      </c>
      <c r="J7" s="6">
        <f>COUNTIF(C7:I7,"&gt;0")</f>
        <v/>
      </c>
      <c r="K7" s="6">
        <f>SUM(C7:I7)</f>
        <v/>
      </c>
      <c r="L7" s="8">
        <f>IFERROR(VLOOKUP(B7,$S$3:$T$7,2,0),0)</f>
        <v/>
      </c>
      <c r="M7" s="8">
        <f>MIN(K7,40)*L7</f>
        <v/>
      </c>
      <c r="N7" s="6">
        <f>MAX(0,K7-40)</f>
        <v/>
      </c>
      <c r="O7" s="8">
        <f>N7*L7*1.5</f>
        <v/>
      </c>
      <c r="P7" s="8">
        <f>M7+O7</f>
        <v/>
      </c>
      <c r="Q7" s="5" t="inlineStr">
        <is>
          <t>Esti takarítás</t>
        </is>
      </c>
      <c r="S7" s="12" t="inlineStr">
        <is>
          <t>Műszakvezető</t>
        </is>
      </c>
      <c r="T7" s="13" t="n">
        <v>3200</v>
      </c>
    </row>
    <row r="8">
      <c r="A8" s="9" t="inlineStr">
        <is>
          <t>Kiss Mária</t>
        </is>
      </c>
      <c r="B8" s="10" t="inlineStr">
        <is>
          <t>Eladó</t>
        </is>
      </c>
      <c r="C8" s="7" t="n">
        <v>8</v>
      </c>
      <c r="D8" s="7" t="n">
        <v>8</v>
      </c>
      <c r="E8" s="7" t="n">
        <v>0</v>
      </c>
      <c r="F8" s="7" t="n">
        <v>8</v>
      </c>
      <c r="G8" s="7" t="n">
        <v>8</v>
      </c>
      <c r="H8" s="7" t="n">
        <v>8</v>
      </c>
      <c r="I8" s="7" t="n">
        <v>4</v>
      </c>
      <c r="J8" s="10">
        <f>COUNTIF(C8:I8,"&gt;0")</f>
        <v/>
      </c>
      <c r="K8" s="10">
        <f>SUM(C8:I8)</f>
        <v/>
      </c>
      <c r="L8" s="11">
        <f>IFERROR(VLOOKUP(B8,$S$3:$T$7,2,0),0)</f>
        <v/>
      </c>
      <c r="M8" s="11">
        <f>MIN(K8,40)*L8</f>
        <v/>
      </c>
      <c r="N8" s="10">
        <f>MAX(0,K8-40)</f>
        <v/>
      </c>
      <c r="O8" s="11">
        <f>N8*L8*1.5</f>
        <v/>
      </c>
      <c r="P8" s="11">
        <f>M8+O8</f>
        <v/>
      </c>
      <c r="Q8" s="9" t="inlineStr">
        <is>
          <t>Hétvégi ügyelet</t>
        </is>
      </c>
      <c r="S8" s="12" t="inlineStr">
        <is>
          <t>Takarító</t>
        </is>
      </c>
      <c r="T8" s="13" t="n">
        <v>1900</v>
      </c>
    </row>
    <row r="9">
      <c r="A9" s="5" t="inlineStr">
        <is>
          <t>Varga László</t>
        </is>
      </c>
      <c r="B9" s="6" t="inlineStr">
        <is>
          <t>Raktáros</t>
        </is>
      </c>
      <c r="C9" s="7" t="n">
        <v>8</v>
      </c>
      <c r="D9" s="7" t="n">
        <v>8</v>
      </c>
      <c r="E9" s="7" t="n">
        <v>8</v>
      </c>
      <c r="F9" s="7" t="n">
        <v>0</v>
      </c>
      <c r="G9" s="7" t="n">
        <v>8</v>
      </c>
      <c r="H9" s="7" t="n">
        <v>0</v>
      </c>
      <c r="I9" s="7" t="n">
        <v>0</v>
      </c>
      <c r="J9" s="6">
        <f>COUNTIF(C9:I9,"&gt;0")</f>
        <v/>
      </c>
      <c r="K9" s="6">
        <f>SUM(C9:I9)</f>
        <v/>
      </c>
      <c r="L9" s="8">
        <f>IFERROR(VLOOKUP(B9,$S$3:$T$7,2,0),0)</f>
        <v/>
      </c>
      <c r="M9" s="8">
        <f>MIN(K9,40)*L9</f>
        <v/>
      </c>
      <c r="N9" s="6">
        <f>MAX(0,K9-40)</f>
        <v/>
      </c>
      <c r="O9" s="8">
        <f>N9*L9*1.5</f>
        <v/>
      </c>
      <c r="P9" s="8">
        <f>M9+O9</f>
        <v/>
      </c>
      <c r="Q9" s="5" t="inlineStr">
        <is>
          <t>Szabadnap szerda</t>
        </is>
      </c>
    </row>
    <row r="10">
      <c r="A10" s="9" t="inlineStr">
        <is>
          <t>Molnár Katalin</t>
        </is>
      </c>
      <c r="B10" s="10" t="inlineStr">
        <is>
          <t>Pénztáros</t>
        </is>
      </c>
      <c r="C10" s="7" t="n">
        <v>6</v>
      </c>
      <c r="D10" s="7" t="n">
        <v>6</v>
      </c>
      <c r="E10" s="7" t="n">
        <v>6</v>
      </c>
      <c r="F10" s="7" t="n">
        <v>6</v>
      </c>
      <c r="G10" s="7" t="n">
        <v>6</v>
      </c>
      <c r="H10" s="7" t="n">
        <v>6</v>
      </c>
      <c r="I10" s="7" t="n">
        <v>0</v>
      </c>
      <c r="J10" s="10">
        <f>COUNTIF(C10:I10,"&gt;0")</f>
        <v/>
      </c>
      <c r="K10" s="10">
        <f>SUM(C10:I10)</f>
        <v/>
      </c>
      <c r="L10" s="11">
        <f>IFERROR(VLOOKUP(B10,$S$3:$T$7,2,0),0)</f>
        <v/>
      </c>
      <c r="M10" s="11">
        <f>MIN(K10,40)*L10</f>
        <v/>
      </c>
      <c r="N10" s="10">
        <f>MAX(0,K10-40)</f>
        <v/>
      </c>
      <c r="O10" s="11">
        <f>N10*L10*1.5</f>
        <v/>
      </c>
      <c r="P10" s="11">
        <f>M10+O10</f>
        <v/>
      </c>
      <c r="Q10" s="9" t="inlineStr">
        <is>
          <t>Délutáni műszak</t>
        </is>
      </c>
    </row>
    <row r="11">
      <c r="A11" s="5" t="inlineStr">
        <is>
          <t>Balogh Sándor</t>
        </is>
      </c>
      <c r="B11" s="6" t="inlineStr">
        <is>
          <t>Műszakvezető</t>
        </is>
      </c>
      <c r="C11" s="7" t="n">
        <v>9</v>
      </c>
      <c r="D11" s="7" t="n">
        <v>0</v>
      </c>
      <c r="E11" s="7" t="n">
        <v>9</v>
      </c>
      <c r="F11" s="7" t="n">
        <v>9</v>
      </c>
      <c r="G11" s="7" t="n">
        <v>9</v>
      </c>
      <c r="H11" s="7" t="n">
        <v>9</v>
      </c>
      <c r="I11" s="7" t="n">
        <v>0</v>
      </c>
      <c r="J11" s="6">
        <f>COUNTIF(C11:I11,"&gt;0")</f>
        <v/>
      </c>
      <c r="K11" s="6">
        <f>SUM(C11:I11)</f>
        <v/>
      </c>
      <c r="L11" s="8">
        <f>IFERROR(VLOOKUP(B11,$S$3:$T$7,2,0),0)</f>
        <v/>
      </c>
      <c r="M11" s="8">
        <f>MIN(K11,40)*L11</f>
        <v/>
      </c>
      <c r="N11" s="6">
        <f>MAX(0,K11-40)</f>
        <v/>
      </c>
      <c r="O11" s="8">
        <f>N11*L11*1.5</f>
        <v/>
      </c>
      <c r="P11" s="8">
        <f>M11+O11</f>
        <v/>
      </c>
      <c r="Q11" s="5" t="inlineStr">
        <is>
          <t>Kedden szabadnap</t>
        </is>
      </c>
    </row>
    <row r="12">
      <c r="A12" s="14" t="inlineStr">
        <is>
          <t>ÖSSZESEN / ÁTLAG</t>
        </is>
      </c>
      <c r="B12" s="15" t="n"/>
      <c r="C12" s="16">
        <f>SUM(C3:C11)</f>
        <v/>
      </c>
      <c r="D12" s="16">
        <f>SUM(D3:D11)</f>
        <v/>
      </c>
      <c r="E12" s="16">
        <f>SUM(E3:E11)</f>
        <v/>
      </c>
      <c r="F12" s="16">
        <f>SUM(F3:F11)</f>
        <v/>
      </c>
      <c r="G12" s="16">
        <f>SUM(G3:G11)</f>
        <v/>
      </c>
      <c r="H12" s="16">
        <f>SUM(H3:H11)</f>
        <v/>
      </c>
      <c r="I12" s="16">
        <f>SUM(I3:I11)</f>
        <v/>
      </c>
      <c r="J12" s="16">
        <f>SUM(J3:J11)</f>
        <v/>
      </c>
      <c r="K12" s="16">
        <f>SUM(K3:K11)</f>
        <v/>
      </c>
      <c r="L12" s="17">
        <f>IFERROR(AVERAGE(L3:L11),0)</f>
        <v/>
      </c>
      <c r="M12" s="17">
        <f>SUM(M3:M11)</f>
        <v/>
      </c>
      <c r="N12" s="17">
        <f>SUM(N3:N11)</f>
        <v/>
      </c>
      <c r="O12" s="17">
        <f>SUM(O3:O11)</f>
        <v/>
      </c>
      <c r="P12" s="17">
        <f>SUM(P3:P11)</f>
        <v/>
      </c>
      <c r="Q12" s="18" t="n"/>
    </row>
  </sheetData>
  <mergeCells count="2">
    <mergeCell ref="A1:Q1"/>
    <mergeCell ref="S2:T2"/>
  </mergeCells>
  <conditionalFormatting sqref="K3:K11">
    <cfRule type="cellIs" priority="1" operator="greaterThan" dxfId="0">
      <formula>40</formula>
    </cfRule>
  </conditionalFormatting>
  <conditionalFormatting sqref="N3:N11">
    <cfRule type="expression" priority="2" dxfId="0">
      <formula>N3&gt;0</formula>
    </cfRule>
  </conditionalFormatting>
  <conditionalFormatting sqref="P3:P11">
    <cfRule type="expression" priority="3" dxfId="1">
      <formula>P3&gt;250000</formula>
    </cfRule>
  </conditionalFormatting>
  <dataValidations count="1">
    <dataValidation sqref="C3:I11" showErrorMessage="1" showInputMessage="1" allowBlank="1" errorTitle="Érvénytelen érték" error="Az óraszám 0 és 16 között lehet." type="whole" operator="between">
      <formula1>0</formula1>
      <formula2>16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HETI BEOSZTÁS - ÖSSZESÍTŐ ÉS DIAGRAMOK</t>
        </is>
      </c>
    </row>
    <row r="2">
      <c r="A2" s="2" t="inlineStr">
        <is>
          <t>Alkalmazott</t>
        </is>
      </c>
      <c r="B2" s="2" t="inlineStr">
        <is>
          <t>Összes óra</t>
        </is>
      </c>
      <c r="C2" s="2" t="inlineStr">
        <is>
          <t>Heti bér összesen (Ft)</t>
        </is>
      </c>
    </row>
    <row r="3">
      <c r="A3" s="19">
        <f>'Heti beosztás'!A3</f>
        <v/>
      </c>
      <c r="B3" s="6">
        <f>'Heti beosztás'!K3</f>
        <v/>
      </c>
      <c r="C3" s="20">
        <f>'Heti beosztás'!P3</f>
        <v/>
      </c>
    </row>
    <row r="4">
      <c r="A4" s="21">
        <f>'Heti beosztás'!A4</f>
        <v/>
      </c>
      <c r="B4" s="10">
        <f>'Heti beosztás'!K4</f>
        <v/>
      </c>
      <c r="C4" s="22">
        <f>'Heti beosztás'!P4</f>
        <v/>
      </c>
    </row>
    <row r="5">
      <c r="A5" s="19">
        <f>'Heti beosztás'!A5</f>
        <v/>
      </c>
      <c r="B5" s="6">
        <f>'Heti beosztás'!K5</f>
        <v/>
      </c>
      <c r="C5" s="20">
        <f>'Heti beosztás'!P5</f>
        <v/>
      </c>
    </row>
    <row r="6">
      <c r="A6" s="21">
        <f>'Heti beosztás'!A6</f>
        <v/>
      </c>
      <c r="B6" s="10">
        <f>'Heti beosztás'!K6</f>
        <v/>
      </c>
      <c r="C6" s="22">
        <f>'Heti beosztás'!P6</f>
        <v/>
      </c>
    </row>
    <row r="7">
      <c r="A7" s="19">
        <f>'Heti beosztás'!A7</f>
        <v/>
      </c>
      <c r="B7" s="6">
        <f>'Heti beosztás'!K7</f>
        <v/>
      </c>
      <c r="C7" s="20">
        <f>'Heti beosztás'!P7</f>
        <v/>
      </c>
    </row>
    <row r="8">
      <c r="A8" s="21">
        <f>'Heti beosztás'!A8</f>
        <v/>
      </c>
      <c r="B8" s="10">
        <f>'Heti beosztás'!K8</f>
        <v/>
      </c>
      <c r="C8" s="22">
        <f>'Heti beosztás'!P8</f>
        <v/>
      </c>
    </row>
    <row r="9">
      <c r="A9" s="19">
        <f>'Heti beosztás'!A9</f>
        <v/>
      </c>
      <c r="B9" s="6">
        <f>'Heti beosztás'!K9</f>
        <v/>
      </c>
      <c r="C9" s="20">
        <f>'Heti beosztás'!P9</f>
        <v/>
      </c>
    </row>
    <row r="10">
      <c r="A10" s="21">
        <f>'Heti beosztás'!A10</f>
        <v/>
      </c>
      <c r="B10" s="10">
        <f>'Heti beosztás'!K10</f>
        <v/>
      </c>
      <c r="C10" s="22">
        <f>'Heti beosztás'!P10</f>
        <v/>
      </c>
    </row>
    <row r="11">
      <c r="A11" s="19">
        <f>'Heti beosztás'!A11</f>
        <v/>
      </c>
      <c r="B11" s="6">
        <f>'Heti beosztás'!K11</f>
        <v/>
      </c>
      <c r="C11" s="20">
        <f>'Heti beosztás'!P11</f>
        <v/>
      </c>
    </row>
    <row r="12">
      <c r="A12" s="14" t="inlineStr">
        <is>
          <t>ÖSSZESEN</t>
        </is>
      </c>
      <c r="B12" s="23">
        <f>SUM(B3:B11)</f>
        <v/>
      </c>
      <c r="C12" s="24">
        <f>SUM(C3:C11)</f>
        <v/>
      </c>
    </row>
    <row r="13"/>
    <row r="14">
      <c r="A14" s="25" t="inlineStr">
        <is>
          <t>Napi összesített óraszám</t>
        </is>
      </c>
    </row>
    <row r="15">
      <c r="A15" s="26" t="inlineStr">
        <is>
          <t>Nap</t>
        </is>
      </c>
      <c r="B15" s="26" t="inlineStr">
        <is>
          <t>Óraszám</t>
        </is>
      </c>
    </row>
    <row r="16">
      <c r="A16" s="19" t="inlineStr">
        <is>
          <t>Hétfő</t>
        </is>
      </c>
      <c r="B16" s="6">
        <f>SUM('Heti beosztás'!C3:C11)</f>
        <v/>
      </c>
    </row>
    <row r="17">
      <c r="A17" s="21" t="inlineStr">
        <is>
          <t>Kedd</t>
        </is>
      </c>
      <c r="B17" s="10">
        <f>SUM('Heti beosztás'!D3:D11)</f>
        <v/>
      </c>
    </row>
    <row r="18">
      <c r="A18" s="19" t="inlineStr">
        <is>
          <t>Szerda</t>
        </is>
      </c>
      <c r="B18" s="6">
        <f>SUM('Heti beosztás'!E3:E11)</f>
        <v/>
      </c>
    </row>
    <row r="19">
      <c r="A19" s="21" t="inlineStr">
        <is>
          <t>Csütörtök</t>
        </is>
      </c>
      <c r="B19" s="10">
        <f>SUM('Heti beosztás'!F3:F11)</f>
        <v/>
      </c>
    </row>
    <row r="20">
      <c r="A20" s="19" t="inlineStr">
        <is>
          <t>Péntek</t>
        </is>
      </c>
      <c r="B20" s="6">
        <f>SUM('Heti beosztás'!G3:G11)</f>
        <v/>
      </c>
    </row>
    <row r="21">
      <c r="A21" s="21" t="inlineStr">
        <is>
          <t>Szombat</t>
        </is>
      </c>
      <c r="B21" s="10">
        <f>SUM('Heti beosztás'!H3:H11)</f>
        <v/>
      </c>
    </row>
    <row r="22">
      <c r="A22" s="19" t="inlineStr">
        <is>
          <t>Vasárnap</t>
        </is>
      </c>
      <c r="B22" s="6">
        <f>SUM('Heti beosztás'!I3:I11)</f>
        <v/>
      </c>
    </row>
  </sheetData>
  <mergeCells count="2">
    <mergeCell ref="A1:F1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ÚTMUTATÓ A HETI BEOSZTÁS SABLONHOZ</t>
        </is>
      </c>
    </row>
    <row r="2">
      <c r="A2" s="2" t="inlineStr">
        <is>
          <t>Munkalap / Oszlop</t>
        </is>
      </c>
      <c r="B2" s="2" t="inlineStr">
        <is>
          <t>Leírás</t>
        </is>
      </c>
    </row>
    <row r="3" ht="32" customHeight="1">
      <c r="A3" s="27" t="inlineStr">
        <is>
          <t>Heti beosztás</t>
        </is>
      </c>
      <c r="B3" s="5" t="inlineStr">
        <is>
          <t>A fő munkalap, ahol az alkalmazottak napi munkaóráit rögzítheted (Hétfőtől Vasárnapig), sárga háttérrel jelölt cellákba.</t>
        </is>
      </c>
    </row>
    <row r="4" ht="32" customHeight="1">
      <c r="A4" s="28" t="inlineStr">
        <is>
          <t>Pozíció</t>
        </is>
      </c>
      <c r="B4" s="9" t="inlineStr">
        <is>
          <t>Az alkalmazott munkakörét jelöli, ez alapján történik az órabér automatikus kikeresése (VLOOKUP) a jobb oldali táblázatból.</t>
        </is>
      </c>
    </row>
    <row r="5" ht="32" customHeight="1">
      <c r="A5" s="27" t="inlineStr">
        <is>
          <t>Munkanapok száma</t>
        </is>
      </c>
      <c r="B5" s="5" t="inlineStr">
        <is>
          <t>COUNTIF függvénnyel számolja, hány napon dolgozott az alkalmazott az adott héten (0-nál nagyobb óraszám esetén).</t>
        </is>
      </c>
    </row>
    <row r="6" ht="32" customHeight="1">
      <c r="A6" s="28" t="inlineStr">
        <is>
          <t>Összes óra</t>
        </is>
      </c>
      <c r="B6" s="9" t="inlineStr">
        <is>
          <t>SUM függvénnyel összegzi a heti ledolgozott órákat (Hétfő-Vasárnap).</t>
        </is>
      </c>
    </row>
    <row r="7" ht="32" customHeight="1">
      <c r="A7" s="27" t="inlineStr">
        <is>
          <t>Órabér</t>
        </is>
      </c>
      <c r="B7" s="5" t="inlineStr">
        <is>
          <t>A jobb oldali Pozíció-Órabér táblázatból VLOOKUP függvénnyel automatikusan kikeresett érték, Ft/óra egységben.</t>
        </is>
      </c>
    </row>
    <row r="8" ht="32" customHeight="1">
      <c r="A8" s="28" t="inlineStr">
        <is>
          <t>Normál bér</t>
        </is>
      </c>
      <c r="B8" s="9" t="inlineStr">
        <is>
          <t>A 40 óráig ledolgozott idő és az órabér szorzata (MIN(Összes óra,40)*Órabér).</t>
        </is>
      </c>
    </row>
    <row r="9" ht="32" customHeight="1">
      <c r="A9" s="27" t="inlineStr">
        <is>
          <t>Túlóra</t>
        </is>
      </c>
      <c r="B9" s="5" t="inlineStr">
        <is>
          <t>A 40 órát meghaladó ledolgozott órák száma (MAX(0,Összes óra-40)).</t>
        </is>
      </c>
    </row>
    <row r="10" ht="32" customHeight="1">
      <c r="A10" s="28" t="inlineStr">
        <is>
          <t>Túlóra pótlék</t>
        </is>
      </c>
      <c r="B10" s="9" t="inlineStr">
        <is>
          <t>A túlóra 150%-os pótlékkal számolt díjazása (Túlóra*Órabér*1.5).</t>
        </is>
      </c>
    </row>
    <row r="11" ht="32" customHeight="1">
      <c r="A11" s="27" t="inlineStr">
        <is>
          <t>Heti bér összesen</t>
        </is>
      </c>
      <c r="B11" s="5" t="inlineStr">
        <is>
          <t>A normál bér és a túlóra pótlék összege, ez az alkalmazott teljes heti fizetése.</t>
        </is>
      </c>
    </row>
    <row r="12" ht="32" customHeight="1">
      <c r="A12" s="28" t="inlineStr">
        <is>
          <t>Pozíció-Órabér táblázat</t>
        </is>
      </c>
      <c r="B12" s="9" t="inlineStr">
        <is>
          <t>A jobb oldali (S:T oszlopok) segédtáblázat, amely munkakörönként tartalmazza az érvényes órabéreket - ez módosítható.</t>
        </is>
      </c>
    </row>
    <row r="13" ht="32" customHeight="1">
      <c r="A13" s="27" t="inlineStr">
        <is>
          <t>Összesítő munkalap</t>
        </is>
      </c>
      <c r="B13" s="5" t="inlineStr">
        <is>
          <t>Táblázatok és diagramok, amelyek automatikusan összesítik a heti beosztás adatait: összóraszám, bérköltség, napi bontás.</t>
        </is>
      </c>
    </row>
    <row r="14" ht="32" customHeight="1">
      <c r="A14" s="28" t="inlineStr">
        <is>
          <t>Feltételes formázás</t>
        </is>
      </c>
      <c r="B14" s="9" t="inlineStr">
        <is>
          <t>Piros kiemelés jelzi a 40 órát meghaladó munkaidőt és a túlórát; zöld kiemelés a 250 000 Ft feletti heti bért.</t>
        </is>
      </c>
    </row>
    <row r="15" ht="32" customHeight="1">
      <c r="A15" s="27" t="inlineStr">
        <is>
          <t>Adatellenőrzés</t>
        </is>
      </c>
      <c r="B15" s="5" t="inlineStr">
        <is>
          <t>A napi óraszám mezőkben csak 0 és 16 közötti egész szám adható meg, ezzel elkerülhetők a gépelési hibák.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2026-07-14T08:11:56Z</dcterms:created>
  <dcterms:modified xmlns:dcterms="http://purl.org/dc/terms/" xmlns:xsi="http://www.w3.org/2001/XMLSchema-instance" xsi:type="dcterms:W3CDTF">2026-07-14T08:11:56Z</dcterms:modified>
</cp:coreProperties>
</file>