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ladato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.mm.dd."/>
    <numFmt numFmtId="166" formatCode="0&quot;%&quot;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0" fontId="5" fillId="6" borderId="1" pivotButton="0" quotePrefix="0" xfId="0"/>
    <xf numFmtId="166" fontId="4" fillId="6" borderId="1" pivotButton="0" quotePrefix="0" xfId="0"/>
    <xf numFmtId="0" fontId="1" fillId="0" borderId="0" pivotButton="0" quotePrefix="0" xfId="0"/>
    <xf numFmtId="0" fontId="3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megoszlása státusz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'Összesítő'!B19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'Összesítő'!$A$20:$A$23</f>
            </numRef>
          </cat>
          <val>
            <numRef>
              <f>'Összesítő'!$B$20:$B$23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száma kategóriánként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'Összesítő'!$A$13:$A$17</f>
            </numRef>
          </cat>
          <val>
            <numRef>
              <f>'Összesítő'!$B$13:$B$17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Feladatszám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6" customWidth="1" min="3" max="3"/>
    <col width="15" customWidth="1" min="4" max="4"/>
    <col width="11" customWidth="1" min="5" max="5"/>
    <col width="13" customWidth="1" min="6" max="6"/>
    <col width="13" customWidth="1" min="7" max="7"/>
    <col width="14" customWidth="1" min="8" max="8"/>
    <col width="12" customWidth="1" min="9" max="9"/>
    <col width="13" customWidth="1" min="10" max="10"/>
    <col width="13" customWidth="1" min="11" max="11"/>
    <col width="14" customWidth="1" min="12" max="12"/>
    <col width="32" customWidth="1" min="13" max="13"/>
    <col width="12" customWidth="1" min="14" max="14"/>
    <col width="10" customWidth="1" min="15" max="15"/>
  </cols>
  <sheetData>
    <row r="1" ht="28" customHeight="1">
      <c r="A1" s="1" t="inlineStr">
        <is>
          <t>HATÁRIDŐNAPLÓ – FELADATLISTA 2026</t>
        </is>
      </c>
    </row>
    <row r="3" ht="32" customHeight="1">
      <c r="A3" s="2" t="inlineStr">
        <is>
          <t>Sorszám</t>
        </is>
      </c>
      <c r="B3" s="2" t="inlineStr">
        <is>
          <t>Feladat megnevezése</t>
        </is>
      </c>
      <c r="C3" s="2" t="inlineStr">
        <is>
          <t>Felelős</t>
        </is>
      </c>
      <c r="D3" s="2" t="inlineStr">
        <is>
          <t>Kategória</t>
        </is>
      </c>
      <c r="E3" s="2" t="inlineStr">
        <is>
          <t>Prioritás</t>
        </is>
      </c>
      <c r="F3" s="2" t="inlineStr">
        <is>
          <t>Kezdés dátuma</t>
        </is>
      </c>
      <c r="G3" s="2" t="inlineStr">
        <is>
          <t>Határidő</t>
        </is>
      </c>
      <c r="H3" s="2" t="inlineStr">
        <is>
          <t>Státusz</t>
        </is>
      </c>
      <c r="I3" s="2" t="inlineStr">
        <is>
          <t>Teljesítés (%)</t>
        </is>
      </c>
      <c r="J3" s="2" t="inlineStr">
        <is>
          <t>Hátralévő napok</t>
        </is>
      </c>
      <c r="K3" s="2" t="inlineStr">
        <is>
          <t>Állapot jelzés</t>
        </is>
      </c>
      <c r="L3" s="2" t="inlineStr">
        <is>
          <t>Súlyozott prioritás</t>
        </is>
      </c>
      <c r="M3" s="2" t="inlineStr">
        <is>
          <t>Megjegyzés</t>
        </is>
      </c>
      <c r="N3" s="3" t="inlineStr">
        <is>
          <t>Prioritás</t>
        </is>
      </c>
      <c r="O3" s="3" t="inlineStr">
        <is>
          <t>Súlyszám</t>
        </is>
      </c>
    </row>
    <row r="4">
      <c r="A4" s="4" t="n">
        <v>1</v>
      </c>
      <c r="B4" s="5" t="inlineStr">
        <is>
          <t>Ügyfélszerződés véglegesítése</t>
        </is>
      </c>
      <c r="C4" s="4" t="inlineStr">
        <is>
          <t>Nagy Péter</t>
        </is>
      </c>
      <c r="D4" s="4" t="inlineStr">
        <is>
          <t>Marketing</t>
        </is>
      </c>
      <c r="E4" s="4" t="inlineStr">
        <is>
          <t>Sürgős</t>
        </is>
      </c>
      <c r="F4" s="6" t="n">
        <v>46204</v>
      </c>
      <c r="G4" s="6" t="n">
        <v>46219</v>
      </c>
      <c r="H4" s="7" t="inlineStr">
        <is>
          <t>Folyamatban</t>
        </is>
      </c>
      <c r="I4" s="8" t="n">
        <v>60</v>
      </c>
      <c r="J4" s="9">
        <f>IF(H4="Kész","-",G4-TODAY())</f>
        <v/>
      </c>
      <c r="K4" s="9">
        <f>IF(H4="Kész","Teljesítve",IF(TODAY()&gt;G4,"KÉSÉSBEN","Rendben"))</f>
        <v/>
      </c>
      <c r="L4" s="4">
        <f>IFERROR(VLOOKUP(E4,$N$4:$O$7,2,FALSE),0)</f>
        <v/>
      </c>
      <c r="M4" s="5" t="inlineStr">
        <is>
          <t>Kiemelt ügyfél, ÁFA ellenőrzés szükséges</t>
        </is>
      </c>
      <c r="N4" s="9" t="inlineStr">
        <is>
          <t>Alacsony</t>
        </is>
      </c>
      <c r="O4" s="9" t="n">
        <v>1</v>
      </c>
    </row>
    <row r="5">
      <c r="A5" s="10" t="n">
        <v>2</v>
      </c>
      <c r="B5" s="11" t="inlineStr">
        <is>
          <t>Havi bérjegyzékek kiküldése</t>
        </is>
      </c>
      <c r="C5" s="10" t="inlineStr">
        <is>
          <t>Kovács Anna</t>
        </is>
      </c>
      <c r="D5" s="10" t="inlineStr">
        <is>
          <t>HR</t>
        </is>
      </c>
      <c r="E5" s="10" t="inlineStr">
        <is>
          <t>Magas</t>
        </is>
      </c>
      <c r="F5" s="12" t="n">
        <v>46208</v>
      </c>
      <c r="G5" s="12" t="n">
        <v>46221</v>
      </c>
      <c r="H5" s="7" t="inlineStr">
        <is>
          <t>Folyamatban</t>
        </is>
      </c>
      <c r="I5" s="8" t="n">
        <v>40</v>
      </c>
      <c r="J5" s="9">
        <f>IF(H5="Kész","-",G5-TODAY())</f>
        <v/>
      </c>
      <c r="K5" s="9">
        <f>IF(H5="Kész","Teljesítve",IF(TODAY()&gt;G5,"KÉSÉSBEN","Rendben"))</f>
        <v/>
      </c>
      <c r="L5" s="10">
        <f>IFERROR(VLOOKUP(E5,$N$4:$O$7,2,FALSE),0)</f>
        <v/>
      </c>
      <c r="M5" s="11" t="inlineStr">
        <is>
          <t>Béren kívüli juttatások átvezetése</t>
        </is>
      </c>
      <c r="N5" s="9" t="inlineStr">
        <is>
          <t>Közepes</t>
        </is>
      </c>
      <c r="O5" s="9" t="n">
        <v>2</v>
      </c>
    </row>
    <row r="6">
      <c r="A6" s="4" t="n">
        <v>3</v>
      </c>
      <c r="B6" s="5" t="inlineStr">
        <is>
          <t>NAV bevallás összeállítása</t>
        </is>
      </c>
      <c r="C6" s="4" t="inlineStr">
        <is>
          <t>Szabó Gábor</t>
        </is>
      </c>
      <c r="D6" s="4" t="inlineStr">
        <is>
          <t>Pénzügy</t>
        </is>
      </c>
      <c r="E6" s="4" t="inlineStr">
        <is>
          <t>Sürgős</t>
        </is>
      </c>
      <c r="F6" s="6" t="n">
        <v>46205</v>
      </c>
      <c r="G6" s="6" t="n">
        <v>46223</v>
      </c>
      <c r="H6" s="7" t="inlineStr">
        <is>
          <t>Nem kezdett</t>
        </is>
      </c>
      <c r="I6" s="8" t="n">
        <v>0</v>
      </c>
      <c r="J6" s="9">
        <f>IF(H6="Kész","-",G6-TODAY())</f>
        <v/>
      </c>
      <c r="K6" s="9">
        <f>IF(H6="Kész","Teljesítve",IF(TODAY()&gt;G6,"KÉSÉSBEN","Rendben"))</f>
        <v/>
      </c>
      <c r="L6" s="4">
        <f>IFERROR(VLOOKUP(E6,$N$4:$O$7,2,FALSE),0)</f>
        <v/>
      </c>
      <c r="M6" s="5" t="inlineStr">
        <is>
          <t>Társasági adó bevallás határideje</t>
        </is>
      </c>
      <c r="N6" s="9" t="inlineStr">
        <is>
          <t>Magas</t>
        </is>
      </c>
      <c r="O6" s="9" t="n">
        <v>3</v>
      </c>
    </row>
    <row r="7">
      <c r="A7" s="10" t="n">
        <v>4</v>
      </c>
      <c r="B7" s="11" t="inlineStr">
        <is>
          <t>Marketingkampány tervezése</t>
        </is>
      </c>
      <c r="C7" s="10" t="inlineStr">
        <is>
          <t>Tóth Erzsébet</t>
        </is>
      </c>
      <c r="D7" s="10" t="inlineStr">
        <is>
          <t>Marketing</t>
        </is>
      </c>
      <c r="E7" s="10" t="inlineStr">
        <is>
          <t>Közepes</t>
        </is>
      </c>
      <c r="F7" s="12" t="n">
        <v>46193</v>
      </c>
      <c r="G7" s="12" t="n">
        <v>46213</v>
      </c>
      <c r="H7" s="7" t="inlineStr">
        <is>
          <t>Késésben</t>
        </is>
      </c>
      <c r="I7" s="8" t="n">
        <v>30</v>
      </c>
      <c r="J7" s="9">
        <f>IF(H7="Kész","-",G7-TODAY())</f>
        <v/>
      </c>
      <c r="K7" s="9">
        <f>IF(H7="Kész","Teljesítve",IF(TODAY()&gt;G7,"KÉSÉSBEN","Rendben"))</f>
        <v/>
      </c>
      <c r="L7" s="10">
        <f>IFERROR(VLOOKUP(E7,$N$4:$O$7,2,FALSE),0)</f>
        <v/>
      </c>
      <c r="M7" s="11" t="inlineStr">
        <is>
          <t>Grafikai anyagok még hiányoznak</t>
        </is>
      </c>
      <c r="N7" s="9" t="inlineStr">
        <is>
          <t>Sürgős</t>
        </is>
      </c>
      <c r="O7" s="9" t="n">
        <v>4</v>
      </c>
    </row>
    <row r="8">
      <c r="A8" s="4" t="n">
        <v>5</v>
      </c>
      <c r="B8" s="5" t="inlineStr">
        <is>
          <t>Szerződésminták jogi felülvizsgálata</t>
        </is>
      </c>
      <c r="C8" s="4" t="inlineStr">
        <is>
          <t>Horváth Zoltán</t>
        </is>
      </c>
      <c r="D8" s="4" t="inlineStr">
        <is>
          <t>Jog</t>
        </is>
      </c>
      <c r="E8" s="4" t="inlineStr">
        <is>
          <t>Magas</t>
        </is>
      </c>
      <c r="F8" s="6" t="n">
        <v>46198</v>
      </c>
      <c r="G8" s="6" t="n">
        <v>46217</v>
      </c>
      <c r="H8" s="7" t="inlineStr">
        <is>
          <t>Folyamatban</t>
        </is>
      </c>
      <c r="I8" s="8" t="n">
        <v>75</v>
      </c>
      <c r="J8" s="9">
        <f>IF(H8="Kész","-",G8-TODAY())</f>
        <v/>
      </c>
      <c r="K8" s="9">
        <f>IF(H8="Kész","Teljesítve",IF(TODAY()&gt;G8,"KÉSÉSBEN","Rendben"))</f>
        <v/>
      </c>
      <c r="L8" s="4">
        <f>IFERROR(VLOOKUP(E8,$N$4:$O$7,2,FALSE),0)</f>
        <v/>
      </c>
      <c r="M8" s="5" t="inlineStr">
        <is>
          <t>Ügyvédi iroda visszajelzésére várunk</t>
        </is>
      </c>
    </row>
    <row r="9">
      <c r="A9" s="10" t="n">
        <v>6</v>
      </c>
      <c r="B9" s="11" t="inlineStr">
        <is>
          <t>Ügyfél-elégedettségi felmérés lezárása</t>
        </is>
      </c>
      <c r="C9" s="10" t="inlineStr">
        <is>
          <t>Kiss Mária</t>
        </is>
      </c>
      <c r="D9" s="10" t="inlineStr">
        <is>
          <t>Ügyfélkezelés</t>
        </is>
      </c>
      <c r="E9" s="10" t="inlineStr">
        <is>
          <t>Közepes</t>
        </is>
      </c>
      <c r="F9" s="12" t="n">
        <v>46201</v>
      </c>
      <c r="G9" s="12" t="n">
        <v>46215</v>
      </c>
      <c r="H9" s="7" t="inlineStr">
        <is>
          <t>Kész</t>
        </is>
      </c>
      <c r="I9" s="8" t="n">
        <v>100</v>
      </c>
      <c r="J9" s="9">
        <f>IF(H9="Kész","-",G9-TODAY())</f>
        <v/>
      </c>
      <c r="K9" s="9">
        <f>IF(H9="Kész","Teljesítve",IF(TODAY()&gt;G9,"KÉSÉSBEN","Rendben"))</f>
        <v/>
      </c>
      <c r="L9" s="10">
        <f>IFERROR(VLOOKUP(E9,$N$4:$O$7,2,FALSE),0)</f>
        <v/>
      </c>
      <c r="M9" s="11" t="inlineStr">
        <is>
          <t>Riport elküldve a vezetőségnek</t>
        </is>
      </c>
    </row>
    <row r="10">
      <c r="A10" s="4" t="n">
        <v>7</v>
      </c>
      <c r="B10" s="5" t="inlineStr">
        <is>
          <t>Új alkalmazott betanítási terve</t>
        </is>
      </c>
      <c r="C10" s="4" t="inlineStr">
        <is>
          <t>Varga László</t>
        </is>
      </c>
      <c r="D10" s="4" t="inlineStr">
        <is>
          <t>HR</t>
        </is>
      </c>
      <c r="E10" s="4" t="inlineStr">
        <is>
          <t>Alacsony</t>
        </is>
      </c>
      <c r="F10" s="6" t="n">
        <v>46206</v>
      </c>
      <c r="G10" s="6" t="n">
        <v>46228</v>
      </c>
      <c r="H10" s="7" t="inlineStr">
        <is>
          <t>Nem kezdett</t>
        </is>
      </c>
      <c r="I10" s="8" t="n">
        <v>0</v>
      </c>
      <c r="J10" s="9">
        <f>IF(H10="Kész","-",G10-TODAY())</f>
        <v/>
      </c>
      <c r="K10" s="9">
        <f>IF(H10="Kész","Teljesítve",IF(TODAY()&gt;G10,"KÉSÉSBEN","Rendben"))</f>
        <v/>
      </c>
      <c r="L10" s="4">
        <f>IFERROR(VLOOKUP(E10,$N$4:$O$7,2,FALSE),0)</f>
        <v/>
      </c>
      <c r="M10" s="5" t="inlineStr">
        <is>
          <t>Mentor kijelölése folyamatban</t>
        </is>
      </c>
    </row>
    <row r="11">
      <c r="A11" s="10" t="n">
        <v>8</v>
      </c>
      <c r="B11" s="11" t="inlineStr">
        <is>
          <t>Számlázási rendszer frissítése</t>
        </is>
      </c>
      <c r="C11" s="10" t="inlineStr">
        <is>
          <t>Molnár Katalin</t>
        </is>
      </c>
      <c r="D11" s="10" t="inlineStr">
        <is>
          <t>Pénzügy</t>
        </is>
      </c>
      <c r="E11" s="10" t="inlineStr">
        <is>
          <t>Magas</t>
        </is>
      </c>
      <c r="F11" s="12" t="n">
        <v>46188</v>
      </c>
      <c r="G11" s="12" t="n">
        <v>46208</v>
      </c>
      <c r="H11" s="7" t="inlineStr">
        <is>
          <t>Kész</t>
        </is>
      </c>
      <c r="I11" s="8" t="n">
        <v>100</v>
      </c>
      <c r="J11" s="9">
        <f>IF(H11="Kész","-",G11-TODAY())</f>
        <v/>
      </c>
      <c r="K11" s="9">
        <f>IF(H11="Kész","Teljesítve",IF(TODAY()&gt;G11,"KÉSÉSBEN","Rendben"))</f>
        <v/>
      </c>
      <c r="L11" s="10">
        <f>IFERROR(VLOOKUP(E11,$N$4:$O$7,2,FALSE),0)</f>
        <v/>
      </c>
      <c r="M11" s="11" t="inlineStr">
        <is>
          <t>Sikeres tesztelés, éles indulás megtörtént</t>
        </is>
      </c>
    </row>
    <row r="12">
      <c r="A12" s="4" t="n">
        <v>9</v>
      </c>
      <c r="B12" s="5" t="inlineStr">
        <is>
          <t>Beszállítói szerződés újratárgyalása</t>
        </is>
      </c>
      <c r="C12" s="4" t="inlineStr">
        <is>
          <t>Balogh Ferenc</t>
        </is>
      </c>
      <c r="D12" s="4" t="inlineStr">
        <is>
          <t>Jog</t>
        </is>
      </c>
      <c r="E12" s="4" t="inlineStr">
        <is>
          <t>Közepes</t>
        </is>
      </c>
      <c r="F12" s="6" t="n">
        <v>46209</v>
      </c>
      <c r="G12" s="6" t="n">
        <v>46225</v>
      </c>
      <c r="H12" s="7" t="inlineStr">
        <is>
          <t>Folyamatban</t>
        </is>
      </c>
      <c r="I12" s="8" t="n">
        <v>20</v>
      </c>
      <c r="J12" s="9">
        <f>IF(H12="Kész","-",G12-TODAY())</f>
        <v/>
      </c>
      <c r="K12" s="9">
        <f>IF(H12="Kész","Teljesítve",IF(TODAY()&gt;G12,"KÉSÉSBEN","Rendben"))</f>
        <v/>
      </c>
      <c r="L12" s="4">
        <f>IFERROR(VLOOKUP(E12,$N$4:$O$7,2,FALSE),0)</f>
        <v/>
      </c>
      <c r="M12" s="5" t="inlineStr">
        <is>
          <t>Árajánlat egyeztetés alatt</t>
        </is>
      </c>
    </row>
    <row r="13">
      <c r="A13" s="10" t="n">
        <v>10</v>
      </c>
      <c r="B13" s="11" t="inlineStr">
        <is>
          <t>Negyedéves pénzügyi jelentés</t>
        </is>
      </c>
      <c r="C13" s="10" t="inlineStr">
        <is>
          <t>Farkas Judit</t>
        </is>
      </c>
      <c r="D13" s="10" t="inlineStr">
        <is>
          <t>Pénzügy</t>
        </is>
      </c>
      <c r="E13" s="10" t="inlineStr">
        <is>
          <t>Sürgős</t>
        </is>
      </c>
      <c r="F13" s="12" t="n">
        <v>46204</v>
      </c>
      <c r="G13" s="12" t="n">
        <v>46218</v>
      </c>
      <c r="H13" s="7" t="inlineStr">
        <is>
          <t>Folyamatban</t>
        </is>
      </c>
      <c r="I13" s="8" t="n">
        <v>55</v>
      </c>
      <c r="J13" s="9">
        <f>IF(H13="Kész","-",G13-TODAY())</f>
        <v/>
      </c>
      <c r="K13" s="9">
        <f>IF(H13="Kész","Teljesítve",IF(TODAY()&gt;G13,"KÉSÉSBEN","Rendben"))</f>
        <v/>
      </c>
      <c r="L13" s="10">
        <f>IFERROR(VLOOKUP(E13,$N$4:$O$7,2,FALSE),0)</f>
        <v/>
      </c>
      <c r="M13" s="11" t="inlineStr">
        <is>
          <t>Vezetői összefoglaló még hiányzik</t>
        </is>
      </c>
    </row>
    <row r="15">
      <c r="A15" s="13">
        <f>COUNTA(A4:A13)</f>
        <v/>
      </c>
      <c r="B15" s="13" t="inlineStr">
        <is>
          <t>ÖSSZESEN / ÁTLAG</t>
        </is>
      </c>
      <c r="C15" s="14" t="n"/>
      <c r="D15" s="14" t="n"/>
      <c r="E15" s="14" t="n"/>
      <c r="F15" s="14" t="n"/>
      <c r="G15" s="14" t="n"/>
      <c r="H15" s="14" t="n"/>
      <c r="I15" s="15">
        <f>ROUND(AVERAGE(I4:I13),0)</f>
        <v/>
      </c>
      <c r="J15" s="14" t="n"/>
      <c r="K15" s="14" t="n"/>
      <c r="L15" s="13">
        <f>ROUND(AVERAGE(L4:L13),2)</f>
        <v/>
      </c>
      <c r="M15" s="14" t="n"/>
    </row>
  </sheetData>
  <mergeCells count="1">
    <mergeCell ref="A1:M1"/>
  </mergeCells>
  <conditionalFormatting sqref="K4:K13">
    <cfRule type="expression" priority="1" dxfId="0" stopIfTrue="1">
      <formula>$K4="KÉSÉSBEN"</formula>
    </cfRule>
    <cfRule type="expression" priority="2" dxfId="1" stopIfTrue="1">
      <formula>$K4="Teljesítve"</formula>
    </cfRule>
  </conditionalFormatting>
  <conditionalFormatting sqref="H4:H13">
    <cfRule type="expression" priority="3" dxfId="1" stopIfTrue="1">
      <formula>$H4="Kész"</formula>
    </cfRule>
    <cfRule type="expression" priority="4" dxfId="0" stopIfTrue="1">
      <formula>$H4="Késésben"</formula>
    </cfRule>
  </conditionalFormatting>
  <dataValidations count="2">
    <dataValidation sqref="H4:H13" showErrorMessage="1" showInputMessage="1" allowBlank="1" type="list">
      <formula1>"Nem kezdett,Folyamatban,Kész,Késésben"</formula1>
    </dataValidation>
    <dataValidation sqref="E4:E13" showErrorMessage="1" showInputMessage="1" allowBlank="1" type="list">
      <formula1>"Alacsony,Közepes,Magas,Sürgős"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20" customWidth="1" min="4" max="4"/>
    <col width="20" customWidth="1" min="5" max="5"/>
    <col width="20" customWidth="1" min="6" max="6"/>
  </cols>
  <sheetData>
    <row r="1" ht="28" customHeight="1">
      <c r="A1" s="16" t="inlineStr">
        <is>
          <t>HATÁRIDŐNAPLÓ – VEZETŐI ÖSSZESÍTŐ</t>
        </is>
      </c>
    </row>
    <row r="3">
      <c r="A3" s="3" t="inlineStr">
        <is>
          <t>KULCSMUTATÓK</t>
        </is>
      </c>
    </row>
    <row r="4">
      <c r="A4" s="17" t="inlineStr">
        <is>
          <t>Összes feladat</t>
        </is>
      </c>
      <c r="B4" s="18">
        <f>Feladatok!A15</f>
        <v/>
      </c>
    </row>
    <row r="5">
      <c r="A5" s="19" t="inlineStr">
        <is>
          <t>Kész feladatok</t>
        </is>
      </c>
      <c r="B5" s="20">
        <f>COUNTIF(Feladatok!H4:H13,"Kész")</f>
        <v/>
      </c>
    </row>
    <row r="6">
      <c r="A6" s="17" t="inlineStr">
        <is>
          <t>Folyamatban lévő feladatok</t>
        </is>
      </c>
      <c r="B6" s="18">
        <f>COUNTIF(Feladatok!H4:H13,"Folyamatban")</f>
        <v/>
      </c>
    </row>
    <row r="7">
      <c r="A7" s="19" t="inlineStr">
        <is>
          <t>Nem kezdett feladatok</t>
        </is>
      </c>
      <c r="B7" s="20">
        <f>COUNTIF(Feladatok!H4:H13,"Nem kezdett")</f>
        <v/>
      </c>
    </row>
    <row r="8">
      <c r="A8" s="17" t="inlineStr">
        <is>
          <t>Késésben lévő feladatok</t>
        </is>
      </c>
      <c r="B8" s="18">
        <f>COUNTIF(Feladatok!H4:H13,"Késésben")</f>
        <v/>
      </c>
    </row>
    <row r="9">
      <c r="A9" s="19" t="inlineStr">
        <is>
          <t>Átlagos teljesítés (%)</t>
        </is>
      </c>
      <c r="B9" s="21">
        <f>Feladatok!I15</f>
        <v/>
      </c>
    </row>
    <row r="12">
      <c r="A12" s="3" t="inlineStr">
        <is>
          <t>KATEGÓRIA</t>
        </is>
      </c>
      <c r="B12" s="3" t="inlineStr">
        <is>
          <t>FELADATSZÁM</t>
        </is>
      </c>
    </row>
    <row r="13">
      <c r="A13" s="17" t="inlineStr">
        <is>
          <t>Ügyfélkezelés</t>
        </is>
      </c>
      <c r="B13" s="4">
        <f>COUNTIF(Feladatok!D4:D13,A13)</f>
        <v/>
      </c>
    </row>
    <row r="14">
      <c r="A14" s="19" t="inlineStr">
        <is>
          <t>Marketing</t>
        </is>
      </c>
      <c r="B14" s="10">
        <f>COUNTIF(Feladatok!D4:D13,A14)</f>
        <v/>
      </c>
    </row>
    <row r="15">
      <c r="A15" s="17" t="inlineStr">
        <is>
          <t>Pénzügy</t>
        </is>
      </c>
      <c r="B15" s="4">
        <f>COUNTIF(Feladatok!D4:D13,A15)</f>
        <v/>
      </c>
    </row>
    <row r="16">
      <c r="A16" s="19" t="inlineStr">
        <is>
          <t>HR</t>
        </is>
      </c>
      <c r="B16" s="10">
        <f>COUNTIF(Feladatok!D4:D13,A16)</f>
        <v/>
      </c>
    </row>
    <row r="17">
      <c r="A17" s="17" t="inlineStr">
        <is>
          <t>Jog</t>
        </is>
      </c>
      <c r="B17" s="4">
        <f>COUNTIF(Feladatok!D4:D13,A17)</f>
        <v/>
      </c>
    </row>
    <row r="19">
      <c r="A19" s="3" t="inlineStr">
        <is>
          <t>STÁTUSZ</t>
        </is>
      </c>
      <c r="B19" s="3" t="inlineStr">
        <is>
          <t>DARABSZÁM</t>
        </is>
      </c>
    </row>
    <row r="20">
      <c r="A20" s="17" t="inlineStr">
        <is>
          <t>Kész</t>
        </is>
      </c>
      <c r="B20" s="4">
        <f>COUNTIF(Feladatok!H4:H13,A20)</f>
        <v/>
      </c>
    </row>
    <row r="21">
      <c r="A21" s="19" t="inlineStr">
        <is>
          <t>Folyamatban</t>
        </is>
      </c>
      <c r="B21" s="10">
        <f>COUNTIF(Feladatok!H4:H13,A21)</f>
        <v/>
      </c>
    </row>
    <row r="22">
      <c r="A22" s="17" t="inlineStr">
        <is>
          <t>Nem kezdett</t>
        </is>
      </c>
      <c r="B22" s="4">
        <f>COUNTIF(Feladatok!H4:H13,A22)</f>
        <v/>
      </c>
    </row>
    <row r="23">
      <c r="A23" s="19" t="inlineStr">
        <is>
          <t>Késésben</t>
        </is>
      </c>
      <c r="B23" s="10">
        <f>COUNTIF(Feladatok!H4:H13,A23)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2" customWidth="1" min="1" max="1"/>
    <col width="75" customWidth="1" min="2" max="2"/>
  </cols>
  <sheetData>
    <row r="1" ht="28" customHeight="1">
      <c r="A1" s="16" t="inlineStr">
        <is>
          <t>ÚTMUTATÓ A HATÁRIDŐNAPLÓ HASZNÁLATÁHOZ</t>
        </is>
      </c>
    </row>
    <row r="3">
      <c r="A3" s="22" t="inlineStr">
        <is>
          <t>Munkalap</t>
        </is>
      </c>
      <c r="B3" s="22" t="inlineStr">
        <is>
          <t>Leírás</t>
        </is>
      </c>
    </row>
    <row r="4" ht="55" customHeight="1">
      <c r="A4" s="23" t="inlineStr">
        <is>
          <t>Feladatok</t>
        </is>
      </c>
      <c r="B4" s="5" t="inlineStr">
        <is>
          <t>A napi/heti feladatok teljes nyilvántartása: felelős, kategória, prioritás, kezdés és határidő dátuma, státusz, teljesítés %. A sárga hátterű mezők (Státusz, Teljesítés %) szabadon szerkeszthetők. A Hátralévő napok, Állapot jelzés és Súlyozott prioritás oszlopok automatikusan számolódnak.</t>
        </is>
      </c>
    </row>
    <row r="5" ht="55" customHeight="1">
      <c r="A5" s="24" t="inlineStr">
        <is>
          <t>Összesítő</t>
        </is>
      </c>
      <c r="B5" s="11" t="inlineStr">
        <is>
          <t>Vezetői áttekintés kulcsmutatókkal (összes/kész/folyamatban/késésben lévő feladatok, átlagos teljesítés), valamint kategória és státusz szerinti bontás kördiagrammal és oszlopdiagrammal.</t>
        </is>
      </c>
    </row>
    <row r="6" ht="55" customHeight="1">
      <c r="A6" s="23" t="inlineStr">
        <is>
          <t>Útmutató</t>
        </is>
      </c>
      <c r="B6" s="5" t="inlineStr">
        <is>
          <t>Ez a leírás, amely segít eligazodni a munkafüzet felépítésében és a képletek logikájában.</t>
        </is>
      </c>
    </row>
    <row r="9">
      <c r="A9" s="3" t="inlineStr">
        <is>
          <t>HASZNOS TIPPEK</t>
        </is>
      </c>
    </row>
    <row r="10" ht="30" customHeight="1">
      <c r="A10" s="5" t="inlineStr">
        <is>
          <t>• A Státusz és Prioritás oszlopokban legördülő listából választhat, ez segít elkerülni az elgépeléseket.</t>
        </is>
      </c>
    </row>
    <row r="11" ht="30" customHeight="1">
      <c r="A11" s="11" t="inlineStr">
        <is>
          <t>• Az Állapot jelzés oszlop pirossal jelzi a lejárt határidejű, még nem kész feladatokat.</t>
        </is>
      </c>
    </row>
    <row r="12" ht="30" customHeight="1">
      <c r="A12" s="5" t="inlineStr">
        <is>
          <t>• A Súlyozott prioritás oszlop a Prioritás munkalapon (N:O oszlop) található súlyszámokat használja VLOOKUP képlettel.</t>
        </is>
      </c>
    </row>
    <row r="13" ht="30" customHeight="1">
      <c r="A13" s="11" t="inlineStr">
        <is>
          <t>• Rendszeresen frissítse a Teljesítés % mezőt, hogy az Összesítő munkalapon pontos képet kapjon a haladásról.</t>
        </is>
      </c>
    </row>
    <row r="14" ht="30" customHeight="1">
      <c r="A14" s="5" t="inlineStr">
        <is>
          <t>• Új feladat felvételekor mindig töltse ki a Kezdés dátuma és Határidő mezőket, mert ezekre épülnek a képletek.</t>
        </is>
      </c>
    </row>
  </sheetData>
  <mergeCells count="7">
    <mergeCell ref="A1:B1"/>
    <mergeCell ref="A9:B9"/>
    <mergeCell ref="A10:B10"/>
    <mergeCell ref="A11:B11"/>
    <mergeCell ref="A12:B12"/>
    <mergeCell ref="A13:B13"/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2026-07-14T08:26:09Z</dcterms:created>
  <dcterms:modified xmlns:dcterms="http://purl.org/dc/terms/" xmlns:xsi="http://www.w3.org/2001/XMLSchema-instance" xsi:type="dcterms:W3CDTF">2026-07-14T08:26:09Z</dcterms:modified>
</cp:coreProperties>
</file>