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ktterv" sheetId="1" state="visible" r:id="rId1"/>
    <sheet xmlns:r="http://schemas.openxmlformats.org/officeDocument/2006/relationships" name="Gantt nézet" sheetId="2" state="visible" r:id="rId2"/>
    <sheet xmlns:r="http://schemas.openxmlformats.org/officeDocument/2006/relationships" name="Összegzés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YYYY.MM.DD."/>
    <numFmt numFmtId="166" formatCode="0&quot;%&quot;"/>
    <numFmt numFmtId="167" formatCode="0.0&quot;%&quot;"/>
    <numFmt numFmtId="168" formatCode="0.0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8"/>
    </font>
    <font>
      <name val="Calibri"/>
      <b val="1"/>
      <color rgb="00FFFFFF"/>
      <sz val="14"/>
    </font>
    <font>
      <name val="Calibri"/>
      <b val="1"/>
      <color rgb="00FFFFFF"/>
      <sz val="16"/>
    </font>
    <font>
      <name val="Calibri"/>
      <b val="1"/>
      <color rgb="0064748B"/>
      <sz val="9"/>
    </font>
    <font>
      <name val="Calibri"/>
      <b val="1"/>
      <color rgb="002563EB"/>
      <sz val="18"/>
    </font>
    <font>
      <name val="Calibri"/>
      <b val="1"/>
      <color rgb="0016A34A"/>
      <sz val="18"/>
    </font>
    <font>
      <name val="Calibri"/>
      <b val="1"/>
      <color rgb="00D97706"/>
      <sz val="18"/>
    </font>
    <font>
      <name val="Calibri"/>
      <b val="1"/>
      <color rgb="0064748B"/>
      <sz val="18"/>
    </font>
    <font>
      <name val="Calibri"/>
      <b val="1"/>
      <color rgb="000F766E"/>
      <sz val="18"/>
    </font>
    <font>
      <name val="Calibri"/>
      <b val="1"/>
      <color rgb="007C3AED"/>
      <sz val="18"/>
    </font>
    <font>
      <name val="Calibri"/>
      <b val="1"/>
      <color rgb="00DC2626"/>
      <sz val="18"/>
    </font>
    <font>
      <name val="Calibri"/>
      <sz val="9"/>
    </font>
    <font>
      <name val="Calibri"/>
      <b val="1"/>
      <color rgb="00FFFFFF"/>
      <sz val="12"/>
    </font>
    <font>
      <name val="Calibri"/>
      <i val="1"/>
      <color rgb="0094A3B8"/>
      <sz val="9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DC2626"/>
      </patternFill>
    </fill>
    <fill>
      <patternFill patternType="solid">
        <fgColor rgb="0016A34A"/>
      </patternFill>
    </fill>
    <fill>
      <patternFill patternType="solid">
        <fgColor rgb="002563EB"/>
      </patternFill>
    </fill>
    <fill>
      <patternFill patternType="solid">
        <fgColor rgb="000F172A"/>
      </patternFill>
    </fill>
    <fill>
      <patternFill patternType="solid">
        <fgColor rgb="000F766E"/>
      </patternFill>
    </fill>
  </fills>
  <borders count="10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E2E8F0"/>
      </left>
      <right style="thin">
        <color rgb="00E2E8F0"/>
      </right>
    </border>
    <border>
      <bottom style="medium">
        <color rgb="002563EB"/>
      </bottom>
    </border>
    <border>
      <bottom style="medium">
        <color rgb="0016A34A"/>
      </bottom>
    </border>
    <border>
      <bottom style="medium">
        <color rgb="00D97706"/>
      </bottom>
    </border>
    <border>
      <bottom style="medium">
        <color rgb="0064748B"/>
      </bottom>
    </border>
    <border>
      <bottom style="medium">
        <color rgb="000F766E"/>
      </bottom>
    </border>
    <border>
      <bottom style="medium">
        <color rgb="007C3AED"/>
      </bottom>
    </border>
    <border>
      <bottom style="medium">
        <color rgb="00DC2626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165" fontId="2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167" fontId="3" fillId="6" borderId="1" applyAlignment="1" pivotButton="0" quotePrefix="0" xfId="0">
      <alignment horizontal="center" vertical="center" wrapText="1"/>
    </xf>
    <xf numFmtId="168" fontId="3" fillId="6" borderId="1" applyAlignment="1" pivotButton="0" quotePrefix="0" xfId="0">
      <alignment horizontal="center" vertical="center" wrapText="1"/>
    </xf>
    <xf numFmtId="0" fontId="5" fillId="1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left" vertical="center" wrapText="1"/>
    </xf>
    <xf numFmtId="0" fontId="0" fillId="7" borderId="2" pivotButton="0" quotePrefix="0" xfId="0"/>
    <xf numFmtId="0" fontId="0" fillId="0" borderId="2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left" vertical="center" wrapText="1"/>
    </xf>
    <xf numFmtId="0" fontId="0" fillId="8" borderId="2" pivotButton="0" quotePrefix="0" xfId="0"/>
    <xf numFmtId="0" fontId="0" fillId="9" borderId="2" pivotButton="0" quotePrefix="0" xfId="0"/>
    <xf numFmtId="0" fontId="3" fillId="0" borderId="0" pivotButton="0" quotePrefix="0" xfId="0"/>
    <xf numFmtId="0" fontId="0" fillId="9" borderId="1" pivotButton="0" quotePrefix="0" xfId="0"/>
    <xf numFmtId="0" fontId="2" fillId="0" borderId="0" pivotButton="0" quotePrefix="0" xfId="0"/>
    <xf numFmtId="0" fontId="0" fillId="8" borderId="1" pivotButton="0" quotePrefix="0" xfId="0"/>
    <xf numFmtId="0" fontId="0" fillId="7" borderId="1" pivotButton="0" quotePrefix="0" xfId="0"/>
    <xf numFmtId="0" fontId="6" fillId="1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center" vertical="center" wrapText="1"/>
    </xf>
    <xf numFmtId="0" fontId="9" fillId="0" borderId="4" applyAlignment="1" pivotButton="0" quotePrefix="0" xfId="0">
      <alignment horizontal="center" vertical="center" wrapText="1"/>
    </xf>
    <xf numFmtId="0" fontId="10" fillId="0" borderId="5" applyAlignment="1" pivotButton="0" quotePrefix="0" xfId="0">
      <alignment horizontal="center" vertical="center" wrapText="1"/>
    </xf>
    <xf numFmtId="0" fontId="11" fillId="0" borderId="6" applyAlignment="1" pivotButton="0" quotePrefix="0" xfId="0">
      <alignment horizontal="center" vertical="center" wrapText="1"/>
    </xf>
    <xf numFmtId="167" fontId="12" fillId="0" borderId="7" applyAlignment="1" pivotButton="0" quotePrefix="0" xfId="0">
      <alignment horizontal="center" vertical="center" wrapText="1"/>
    </xf>
    <xf numFmtId="0" fontId="13" fillId="0" borderId="8" applyAlignment="1" pivotButton="0" quotePrefix="0" xfId="0">
      <alignment horizontal="center" vertical="center" wrapText="1"/>
    </xf>
    <xf numFmtId="0" fontId="14" fillId="0" borderId="9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2" fillId="5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2" fillId="4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1" fillId="11" borderId="0" applyAlignment="1" pivotButton="0" quotePrefix="0" xfId="0">
      <alignment horizontal="center" vertical="center" wrapText="1"/>
    </xf>
    <xf numFmtId="0" fontId="15" fillId="4" borderId="1" pivotButton="0" quotePrefix="0" xfId="0"/>
    <xf numFmtId="166" fontId="3" fillId="4" borderId="1" applyAlignment="1" pivotButton="0" quotePrefix="0" xfId="0">
      <alignment horizontal="center" vertical="center" wrapText="1"/>
    </xf>
    <xf numFmtId="0" fontId="15" fillId="5" borderId="1" pivotButton="0" quotePrefix="0" xfId="0"/>
    <xf numFmtId="166" fontId="3" fillId="5" borderId="1" applyAlignment="1" pivotButton="0" quotePrefix="0" xfId="0">
      <alignment horizontal="center" vertical="center" wrapText="1"/>
    </xf>
    <xf numFmtId="0" fontId="16" fillId="2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17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Státusz megoszlás</a:t>
            </a:r>
          </a:p>
        </rich>
      </tx>
    </title>
    <plotArea>
      <pieChart>
        <varyColors val="1"/>
        <ser>
          <idx val="0"/>
          <order val="0"/>
          <tx>
            <strRef>
              <f>'Összegzés'!B12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numRef>
              <f>'Összegzés'!$A$13:$A$15</f>
            </numRef>
          </cat>
          <val>
            <numRef>
              <f>'Összegzés'!$B$13:$B$15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felelősönként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'Összegzés'!B17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'Összegzés'!$A$18:$A$27</f>
            </numRef>
          </cat>
          <val>
            <numRef>
              <f>'Összegzés'!$B$18:$B$27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Felelős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Feladatok száma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Készültség feladatonként (%)</a:t>
            </a:r>
          </a:p>
        </rich>
      </tx>
    </title>
    <plotArea>
      <lineChart>
        <grouping val="standard"/>
        <ser>
          <idx val="0"/>
          <order val="0"/>
          <tx>
            <strRef>
              <f>'Összegzés'!D17</f>
            </strRef>
          </tx>
          <spPr>
            <a:ln xmlns:a="http://schemas.openxmlformats.org/drawingml/2006/main" w="20000">
              <a:solidFill>
                <a:srgbClr val="2563E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'Összegzés'!$C$18:$C$27</f>
            </numRef>
          </cat>
          <val>
            <numRef>
              <f>'Összegzés'!$D$18:$D$27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Feladat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Készültség (%)</a:t>
                </a:r>
              </a:p>
            </rich>
          </tx>
        </title>
        <numFmt formatCode="0&quot;%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16</row>
      <rowOff>0</rowOff>
    </from>
    <ext cx="648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29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4" customWidth="1" min="3" max="3"/>
    <col width="18" customWidth="1" min="4" max="4"/>
    <col width="14" customWidth="1" min="5" max="5"/>
    <col width="14" customWidth="1" min="6" max="6"/>
    <col width="12" customWidth="1" min="7" max="7"/>
    <col width="12" customWidth="1" min="8" max="8"/>
    <col width="16" customWidth="1" min="9" max="9"/>
    <col width="12" customWidth="1" min="10" max="10"/>
    <col width="12" customWidth="1" min="11" max="11"/>
    <col width="28" customWidth="1" min="12" max="12"/>
  </cols>
  <sheetData>
    <row r="1" ht="30" customHeight="1">
      <c r="A1" s="1" t="inlineStr">
        <is>
          <t>Feladat
azonosító</t>
        </is>
      </c>
      <c r="B1" s="1" t="inlineStr">
        <is>
          <t>Projekt /
részprojekt</t>
        </is>
      </c>
      <c r="C1" s="1" t="inlineStr">
        <is>
          <t>Feladat neve</t>
        </is>
      </c>
      <c r="D1" s="1" t="inlineStr">
        <is>
          <t>Felelős</t>
        </is>
      </c>
      <c r="E1" s="1" t="inlineStr">
        <is>
          <t>Kezdés
dátuma</t>
        </is>
      </c>
      <c r="F1" s="1" t="inlineStr">
        <is>
          <t>Befejezés
dátuma</t>
        </is>
      </c>
      <c r="G1" s="1" t="inlineStr">
        <is>
          <t>Időtartam
(nap)</t>
        </is>
      </c>
      <c r="H1" s="1" t="inlineStr">
        <is>
          <t>Készültség
(%)</t>
        </is>
      </c>
      <c r="I1" s="1" t="inlineStr">
        <is>
          <t>Státusz</t>
        </is>
      </c>
      <c r="J1" s="1" t="inlineStr">
        <is>
          <t>Prioritás</t>
        </is>
      </c>
      <c r="K1" s="1" t="inlineStr">
        <is>
          <t>Függőség</t>
        </is>
      </c>
      <c r="L1" s="1" t="inlineStr">
        <is>
          <t>Megjegyzés</t>
        </is>
      </c>
    </row>
    <row r="2" ht="20" customHeight="1">
      <c r="A2" s="2" t="inlineStr">
        <is>
          <t>PRJ-001</t>
        </is>
      </c>
      <c r="B2" s="3" t="inlineStr">
        <is>
          <t>Weboldal-újraindítás</t>
        </is>
      </c>
      <c r="C2" s="3" t="inlineStr">
        <is>
          <t>Főoldal redesign</t>
        </is>
      </c>
      <c r="D2" s="3" t="inlineStr">
        <is>
          <t>Nagy Péter</t>
        </is>
      </c>
      <c r="E2" s="4" t="n">
        <v>46176</v>
      </c>
      <c r="F2" s="4" t="n">
        <v>46183</v>
      </c>
      <c r="G2" s="5">
        <f>F2-E2+1</f>
        <v/>
      </c>
      <c r="H2" s="6" t="n">
        <v>85</v>
      </c>
      <c r="I2" s="5">
        <f>IF(H2=100,"Kész",IF(H2=0,"Nem kezdődött","Folyamatban"))</f>
        <v/>
      </c>
      <c r="J2" s="2" t="inlineStr">
        <is>
          <t>Magas</t>
        </is>
      </c>
      <c r="K2" s="2" t="inlineStr">
        <is>
          <t>PRJ-000</t>
        </is>
      </c>
      <c r="L2" s="3" t="inlineStr">
        <is>
          <t>Fejléc szöveg felülvizsgálandó</t>
        </is>
      </c>
    </row>
    <row r="3" ht="20" customHeight="1">
      <c r="A3" s="2" t="inlineStr">
        <is>
          <t>PRJ-002</t>
        </is>
      </c>
      <c r="B3" s="3" t="inlineStr">
        <is>
          <t>ERP bevezetés</t>
        </is>
      </c>
      <c r="C3" s="3" t="inlineStr">
        <is>
          <t>Modul telepítés</t>
        </is>
      </c>
      <c r="D3" s="3" t="inlineStr">
        <is>
          <t>Kovács Anna</t>
        </is>
      </c>
      <c r="E3" s="4" t="n">
        <v>46178</v>
      </c>
      <c r="F3" s="4" t="n">
        <v>46193</v>
      </c>
      <c r="G3" s="7">
        <f>F3-E3+1</f>
        <v/>
      </c>
      <c r="H3" s="6" t="n">
        <v>40</v>
      </c>
      <c r="I3" s="7">
        <f>IF(H3=100,"Kész",IF(H3=0,"Nem kezdődött","Folyamatban"))</f>
        <v/>
      </c>
      <c r="J3" s="2" t="inlineStr">
        <is>
          <t>Magas</t>
        </is>
      </c>
      <c r="K3" s="2" t="inlineStr">
        <is>
          <t>PRJ-001</t>
        </is>
      </c>
      <c r="L3" s="3" t="inlineStr">
        <is>
          <t>Szerver kapacitás ellenőrzés</t>
        </is>
      </c>
    </row>
    <row r="4" ht="20" customHeight="1">
      <c r="A4" s="2" t="inlineStr">
        <is>
          <t>PRJ-003</t>
        </is>
      </c>
      <c r="B4" s="3" t="inlineStr">
        <is>
          <t>Irodafelújítás</t>
        </is>
      </c>
      <c r="C4" s="3" t="inlineStr">
        <is>
          <t>Festés, burkolat</t>
        </is>
      </c>
      <c r="D4" s="3" t="inlineStr">
        <is>
          <t>Szabó Gábor</t>
        </is>
      </c>
      <c r="E4" s="4" t="n">
        <v>46174</v>
      </c>
      <c r="F4" s="4" t="n">
        <v>46187</v>
      </c>
      <c r="G4" s="5">
        <f>F4-E4+1</f>
        <v/>
      </c>
      <c r="H4" s="6" t="n">
        <v>100</v>
      </c>
      <c r="I4" s="5">
        <f>IF(H4=100,"Kész",IF(H4=0,"Nem kezdődött","Folyamatban"))</f>
        <v/>
      </c>
      <c r="J4" s="2" t="inlineStr">
        <is>
          <t>Közepes</t>
        </is>
      </c>
      <c r="K4" s="2" t="inlineStr"/>
      <c r="L4" s="3" t="inlineStr">
        <is>
          <t>Lezárva</t>
        </is>
      </c>
    </row>
    <row r="5" ht="20" customHeight="1">
      <c r="A5" s="2" t="inlineStr">
        <is>
          <t>PRJ-004</t>
        </is>
      </c>
      <c r="B5" s="3" t="inlineStr">
        <is>
          <t>Beszállítói audit</t>
        </is>
      </c>
      <c r="C5" s="3" t="inlineStr">
        <is>
          <t>Dokumentum review</t>
        </is>
      </c>
      <c r="D5" s="3" t="inlineStr">
        <is>
          <t>Tóth Erzsébet</t>
        </is>
      </c>
      <c r="E5" s="4" t="n">
        <v>46181</v>
      </c>
      <c r="F5" s="4" t="n">
        <v>46185</v>
      </c>
      <c r="G5" s="7">
        <f>F5-E5+1</f>
        <v/>
      </c>
      <c r="H5" s="6" t="n">
        <v>100</v>
      </c>
      <c r="I5" s="7">
        <f>IF(H5=100,"Kész",IF(H5=0,"Nem kezdődött","Folyamatban"))</f>
        <v/>
      </c>
      <c r="J5" s="2" t="inlineStr">
        <is>
          <t>Magas</t>
        </is>
      </c>
      <c r="K5" s="2" t="inlineStr">
        <is>
          <t>PRJ-002</t>
        </is>
      </c>
      <c r="L5" s="3" t="inlineStr">
        <is>
          <t>Auditjelentés elkészítve</t>
        </is>
      </c>
    </row>
    <row r="6" ht="20" customHeight="1">
      <c r="A6" s="2" t="inlineStr">
        <is>
          <t>PRJ-005</t>
        </is>
      </c>
      <c r="B6" s="3" t="inlineStr">
        <is>
          <t>Marketing kampány</t>
        </is>
      </c>
      <c r="C6" s="3" t="inlineStr">
        <is>
          <t>Közösségi média</t>
        </is>
      </c>
      <c r="D6" s="3" t="inlineStr">
        <is>
          <t>Horváth Zoltán</t>
        </is>
      </c>
      <c r="E6" s="4" t="n">
        <v>46183</v>
      </c>
      <c r="F6" s="4" t="n">
        <v>46198</v>
      </c>
      <c r="G6" s="5">
        <f>F6-E6+1</f>
        <v/>
      </c>
      <c r="H6" s="6" t="n">
        <v>60</v>
      </c>
      <c r="I6" s="5">
        <f>IF(H6=100,"Kész",IF(H6=0,"Nem kezdődött","Folyamatban"))</f>
        <v/>
      </c>
      <c r="J6" s="2" t="inlineStr">
        <is>
          <t>Közepes</t>
        </is>
      </c>
      <c r="K6" s="2" t="inlineStr">
        <is>
          <t>PRJ-001</t>
        </is>
      </c>
      <c r="L6" s="3" t="inlineStr">
        <is>
          <t>Facebook + Instagram</t>
        </is>
      </c>
    </row>
    <row r="7" ht="20" customHeight="1">
      <c r="A7" s="2" t="inlineStr">
        <is>
          <t>PRJ-006</t>
        </is>
      </c>
      <c r="B7" s="3" t="inlineStr">
        <is>
          <t>Ügyfélszolgálat</t>
        </is>
      </c>
      <c r="C7" s="3" t="inlineStr">
        <is>
          <t>CRM konfiguráció</t>
        </is>
      </c>
      <c r="D7" s="3" t="inlineStr">
        <is>
          <t>Kiss Mária</t>
        </is>
      </c>
      <c r="E7" s="4" t="n">
        <v>46188</v>
      </c>
      <c r="F7" s="4" t="n">
        <v>46208</v>
      </c>
      <c r="G7" s="7">
        <f>F7-E7+1</f>
        <v/>
      </c>
      <c r="H7" s="6" t="n">
        <v>30</v>
      </c>
      <c r="I7" s="7">
        <f>IF(H7=100,"Kész",IF(H7=0,"Nem kezdődött","Folyamatban"))</f>
        <v/>
      </c>
      <c r="J7" s="2" t="inlineStr">
        <is>
          <t>Alacsony</t>
        </is>
      </c>
      <c r="K7" s="2" t="inlineStr">
        <is>
          <t>PRJ-002</t>
        </is>
      </c>
      <c r="L7" s="3" t="inlineStr">
        <is>
          <t>Zendesk integráció</t>
        </is>
      </c>
    </row>
    <row r="8" ht="20" customHeight="1">
      <c r="A8" s="2" t="inlineStr">
        <is>
          <t>PRJ-007</t>
        </is>
      </c>
      <c r="B8" s="3" t="inlineStr">
        <is>
          <t>Logisztikai optimalizálás</t>
        </is>
      </c>
      <c r="C8" s="3" t="inlineStr">
        <is>
          <t>Útvonaltervezés</t>
        </is>
      </c>
      <c r="D8" s="3" t="inlineStr">
        <is>
          <t>Fekete László</t>
        </is>
      </c>
      <c r="E8" s="4" t="n">
        <v>46193</v>
      </c>
      <c r="F8" s="4" t="n">
        <v>46218</v>
      </c>
      <c r="G8" s="5">
        <f>F8-E8+1</f>
        <v/>
      </c>
      <c r="H8" s="6" t="n">
        <v>0</v>
      </c>
      <c r="I8" s="5">
        <f>IF(H8=100,"Kész",IF(H8=0,"Nem kezdődött","Folyamatban"))</f>
        <v/>
      </c>
      <c r="J8" s="2" t="inlineStr">
        <is>
          <t>Közepes</t>
        </is>
      </c>
      <c r="K8" s="2" t="inlineStr">
        <is>
          <t>PRJ-004</t>
        </is>
      </c>
      <c r="L8" s="3" t="inlineStr">
        <is>
          <t>Nem kezdődött</t>
        </is>
      </c>
    </row>
    <row r="9" ht="20" customHeight="1">
      <c r="A9" s="2" t="inlineStr">
        <is>
          <t>PRJ-008</t>
        </is>
      </c>
      <c r="B9" s="3" t="inlineStr">
        <is>
          <t>HR képzési program</t>
        </is>
      </c>
      <c r="C9" s="3" t="inlineStr">
        <is>
          <t>Onboarding anyag</t>
        </is>
      </c>
      <c r="D9" s="3" t="inlineStr">
        <is>
          <t>Varga Katalin</t>
        </is>
      </c>
      <c r="E9" s="4" t="n">
        <v>46195</v>
      </c>
      <c r="F9" s="4" t="n">
        <v>46213</v>
      </c>
      <c r="G9" s="7">
        <f>F9-E9+1</f>
        <v/>
      </c>
      <c r="H9" s="6" t="n">
        <v>20</v>
      </c>
      <c r="I9" s="7">
        <f>IF(H9=100,"Kész",IF(H9=0,"Nem kezdődött","Folyamatban"))</f>
        <v/>
      </c>
      <c r="J9" s="2" t="inlineStr">
        <is>
          <t>Alacsony</t>
        </is>
      </c>
      <c r="K9" s="2" t="inlineStr"/>
      <c r="L9" s="3" t="inlineStr">
        <is>
          <t>E-learning platform</t>
        </is>
      </c>
    </row>
    <row r="10" ht="20" customHeight="1">
      <c r="A10" s="2" t="inlineStr">
        <is>
          <t>PRJ-009</t>
        </is>
      </c>
      <c r="B10" s="3" t="inlineStr">
        <is>
          <t>Pénzügyi riport</t>
        </is>
      </c>
      <c r="C10" s="3" t="inlineStr">
        <is>
          <t>Q2 zárás</t>
        </is>
      </c>
      <c r="D10" s="3" t="inlineStr">
        <is>
          <t>Molnár István</t>
        </is>
      </c>
      <c r="E10" s="4" t="n">
        <v>46198</v>
      </c>
      <c r="F10" s="4" t="n">
        <v>46203</v>
      </c>
      <c r="G10" s="5">
        <f>F10-E10+1</f>
        <v/>
      </c>
      <c r="H10" s="6" t="n">
        <v>75</v>
      </c>
      <c r="I10" s="5">
        <f>IF(H10=100,"Kész",IF(H10=0,"Nem kezdődött","Folyamatban"))</f>
        <v/>
      </c>
      <c r="J10" s="2" t="inlineStr">
        <is>
          <t>Magas</t>
        </is>
      </c>
      <c r="K10" s="2" t="inlineStr">
        <is>
          <t>PRJ-003</t>
        </is>
      </c>
      <c r="L10" s="3" t="inlineStr">
        <is>
          <t>NAV felé benyújtandó</t>
        </is>
      </c>
    </row>
    <row r="11" ht="20" customHeight="1">
      <c r="A11" s="2" t="inlineStr">
        <is>
          <t>PRJ-010</t>
        </is>
      </c>
      <c r="B11" s="3" t="inlineStr">
        <is>
          <t>Infrastruktúra csere</t>
        </is>
      </c>
      <c r="C11" s="3" t="inlineStr">
        <is>
          <t>Szerver migráció</t>
        </is>
      </c>
      <c r="D11" s="3" t="inlineStr">
        <is>
          <t>Balogh Réka</t>
        </is>
      </c>
      <c r="E11" s="4" t="n">
        <v>46204</v>
      </c>
      <c r="F11" s="4" t="n">
        <v>46223</v>
      </c>
      <c r="G11" s="7">
        <f>F11-E11+1</f>
        <v/>
      </c>
      <c r="H11" s="6" t="n">
        <v>0</v>
      </c>
      <c r="I11" s="7">
        <f>IF(H11=100,"Kész",IF(H11=0,"Nem kezdődött","Folyamatban"))</f>
        <v/>
      </c>
      <c r="J11" s="2" t="inlineStr">
        <is>
          <t>Magas</t>
        </is>
      </c>
      <c r="K11" s="2" t="inlineStr">
        <is>
          <t>PRJ-006</t>
        </is>
      </c>
      <c r="L11" s="3" t="inlineStr">
        <is>
          <t>Karbantartási ablak egyeztetés</t>
        </is>
      </c>
    </row>
    <row r="13" ht="20" customHeight="1">
      <c r="K13" s="8" t="inlineStr">
        <is>
          <t>Összes feladat:</t>
        </is>
      </c>
      <c r="L13" s="9">
        <f>COUNTA(A2:A11)</f>
        <v/>
      </c>
    </row>
    <row r="14" ht="20" customHeight="1">
      <c r="K14" s="8" t="inlineStr">
        <is>
          <t>Átlagos készültség:</t>
        </is>
      </c>
      <c r="L14" s="10">
        <f>IFERROR(AVERAGE(H2:H11),0)</f>
        <v/>
      </c>
    </row>
    <row r="15" ht="20" customHeight="1">
      <c r="K15" s="8" t="inlineStr">
        <is>
          <t>Kész feladatok:</t>
        </is>
      </c>
      <c r="L15" s="9">
        <f>COUNTIF(I2:I11,"Kész")</f>
        <v/>
      </c>
    </row>
    <row r="16" ht="20" customHeight="1">
      <c r="K16" s="8" t="inlineStr">
        <is>
          <t>Átlagos időtartam (nap):</t>
        </is>
      </c>
      <c r="L16" s="11">
        <f>IFERROR(AVERAGE(G2:G11),0)</f>
        <v/>
      </c>
    </row>
  </sheetData>
  <conditionalFormatting sqref="H2:H11">
    <cfRule type="colorScale" priority="1">
      <colorScale>
        <cfvo type="num" val="0"/>
        <cfvo type="num" val="50"/>
        <cfvo type="num" val="100"/>
        <color rgb="00DC2626"/>
        <color rgb="00FCD34D"/>
        <color rgb="0016A34A"/>
      </colorScale>
    </cfRule>
  </conditionalFormatting>
  <conditionalFormatting sqref="E2:F11">
    <cfRule type="expression" priority="2" dxfId="0" stopIfTrue="0">
      <formula>AND(F2&lt;TODAY(),H2&lt;100)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2" ySplit="2" topLeftCell="M3" activePane="bottomRight" state="frozen"/>
      <selection pane="topRight"/>
      <selection pane="bottomLeft"/>
      <selection pane="bottom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4" customWidth="1" min="2" max="2"/>
    <col width="16" customWidth="1" min="3" max="3"/>
    <col width="12" customWidth="1" min="4" max="4"/>
    <col width="12" customWidth="1" min="5" max="5"/>
    <col width="10" customWidth="1" min="6" max="6"/>
    <col width="14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</cols>
  <sheetData>
    <row r="1" ht="36" customHeight="1">
      <c r="A1" s="12" t="inlineStr">
        <is>
          <t>GANTT DIAGRAM – Projekttervező 2026</t>
        </is>
      </c>
    </row>
    <row r="2" ht="18" customHeight="1">
      <c r="A2" s="1" t="inlineStr">
        <is>
          <t>Azonosító</t>
        </is>
      </c>
      <c r="B2" s="1" t="inlineStr">
        <is>
          <t>Feladat neve</t>
        </is>
      </c>
      <c r="C2" s="1" t="inlineStr">
        <is>
          <t>Felelős</t>
        </is>
      </c>
      <c r="D2" s="1" t="inlineStr">
        <is>
          <t>Kezdés</t>
        </is>
      </c>
      <c r="E2" s="1" t="inlineStr">
        <is>
          <t>Befejezés</t>
        </is>
      </c>
      <c r="F2" s="1" t="inlineStr">
        <is>
          <t>Készültség</t>
        </is>
      </c>
      <c r="G2" s="1" t="inlineStr">
        <is>
          <t>Státusz</t>
        </is>
      </c>
      <c r="H2" s="13" t="inlineStr">
        <is>
          <t>2026.06.01</t>
        </is>
      </c>
      <c r="I2" s="13" t="inlineStr">
        <is>
          <t>2026.06.08</t>
        </is>
      </c>
      <c r="J2" s="13" t="inlineStr">
        <is>
          <t>2026.06.15</t>
        </is>
      </c>
      <c r="K2" s="13" t="inlineStr">
        <is>
          <t>2026.06.22</t>
        </is>
      </c>
      <c r="L2" s="13" t="inlineStr">
        <is>
          <t>2026.06.29</t>
        </is>
      </c>
      <c r="M2" s="13" t="inlineStr">
        <is>
          <t>2026.07.06</t>
        </is>
      </c>
      <c r="N2" s="13" t="inlineStr">
        <is>
          <t>2026.07.13</t>
        </is>
      </c>
      <c r="O2" s="13" t="inlineStr">
        <is>
          <t>2026.07.20</t>
        </is>
      </c>
      <c r="P2" s="13" t="inlineStr">
        <is>
          <t>2026.07.27</t>
        </is>
      </c>
      <c r="Q2" s="13" t="inlineStr">
        <is>
          <t>2026.08.03</t>
        </is>
      </c>
      <c r="R2" s="13" t="inlineStr">
        <is>
          <t>2026.08.10</t>
        </is>
      </c>
      <c r="S2" s="13" t="inlineStr">
        <is>
          <t>2026.08.17</t>
        </is>
      </c>
      <c r="T2" s="13" t="inlineStr">
        <is>
          <t>2026.08.24</t>
        </is>
      </c>
      <c r="U2" s="13" t="inlineStr">
        <is>
          <t>2026.08.31</t>
        </is>
      </c>
    </row>
    <row r="3" ht="18" customHeight="1">
      <c r="A3" s="14" t="inlineStr">
        <is>
          <t>PRJ-001</t>
        </is>
      </c>
      <c r="B3" s="15" t="inlineStr">
        <is>
          <t>Főoldal redesign</t>
        </is>
      </c>
      <c r="C3" s="15" t="inlineStr">
        <is>
          <t>Nagy Péter</t>
        </is>
      </c>
      <c r="D3" s="16" t="n">
        <v>46176</v>
      </c>
      <c r="E3" s="16" t="n">
        <v>46183</v>
      </c>
      <c r="F3" s="14" t="n">
        <v>85</v>
      </c>
      <c r="G3" s="14" t="inlineStr"/>
      <c r="H3" s="17" t="inlineStr"/>
      <c r="I3" s="17" t="inlineStr"/>
      <c r="J3" s="18" t="inlineStr"/>
      <c r="K3" s="18" t="inlineStr"/>
      <c r="L3" s="18" t="inlineStr"/>
      <c r="M3" s="18" t="inlineStr"/>
      <c r="N3" s="18" t="inlineStr"/>
      <c r="O3" s="18" t="inlineStr"/>
      <c r="P3" s="18" t="inlineStr"/>
      <c r="Q3" s="18" t="inlineStr"/>
      <c r="R3" s="18" t="inlineStr"/>
      <c r="S3" s="18" t="inlineStr"/>
      <c r="T3" s="18" t="inlineStr"/>
      <c r="U3" s="18" t="inlineStr"/>
    </row>
    <row r="4" ht="18" customHeight="1">
      <c r="A4" s="19" t="inlineStr">
        <is>
          <t>PRJ-002</t>
        </is>
      </c>
      <c r="B4" s="20" t="inlineStr">
        <is>
          <t>Modul telepítés</t>
        </is>
      </c>
      <c r="C4" s="20" t="inlineStr">
        <is>
          <t>Kovács Anna</t>
        </is>
      </c>
      <c r="D4" s="21" t="n">
        <v>46178</v>
      </c>
      <c r="E4" s="21" t="n">
        <v>46193</v>
      </c>
      <c r="F4" s="19" t="n">
        <v>40</v>
      </c>
      <c r="G4" s="19" t="inlineStr"/>
      <c r="H4" s="22" t="inlineStr"/>
      <c r="I4" s="22" t="inlineStr"/>
      <c r="J4" s="23" t="inlineStr"/>
      <c r="K4" s="18" t="inlineStr"/>
      <c r="L4" s="18" t="inlineStr"/>
      <c r="M4" s="18" t="inlineStr"/>
      <c r="N4" s="18" t="inlineStr"/>
      <c r="O4" s="18" t="inlineStr"/>
      <c r="P4" s="18" t="inlineStr"/>
      <c r="Q4" s="18" t="inlineStr"/>
      <c r="R4" s="18" t="inlineStr"/>
      <c r="S4" s="18" t="inlineStr"/>
      <c r="T4" s="18" t="inlineStr"/>
      <c r="U4" s="18" t="inlineStr"/>
    </row>
    <row r="5" ht="18" customHeight="1">
      <c r="A5" s="14" t="inlineStr">
        <is>
          <t>PRJ-003</t>
        </is>
      </c>
      <c r="B5" s="15" t="inlineStr">
        <is>
          <t>Festés, burkolat</t>
        </is>
      </c>
      <c r="C5" s="15" t="inlineStr">
        <is>
          <t>Szabó Gábor</t>
        </is>
      </c>
      <c r="D5" s="16" t="n">
        <v>46174</v>
      </c>
      <c r="E5" s="16" t="n">
        <v>46187</v>
      </c>
      <c r="F5" s="14" t="n">
        <v>100</v>
      </c>
      <c r="G5" s="14" t="inlineStr"/>
      <c r="H5" s="22" t="inlineStr"/>
      <c r="I5" s="22" t="inlineStr"/>
      <c r="J5" s="18" t="inlineStr"/>
      <c r="K5" s="18" t="inlineStr"/>
      <c r="L5" s="18" t="inlineStr"/>
      <c r="M5" s="18" t="inlineStr"/>
      <c r="N5" s="18" t="inlineStr"/>
      <c r="O5" s="18" t="inlineStr"/>
      <c r="P5" s="18" t="inlineStr"/>
      <c r="Q5" s="18" t="inlineStr"/>
      <c r="R5" s="18" t="inlineStr"/>
      <c r="S5" s="18" t="inlineStr"/>
      <c r="T5" s="18" t="inlineStr"/>
      <c r="U5" s="18" t="inlineStr"/>
    </row>
    <row r="6" ht="18" customHeight="1">
      <c r="A6" s="19" t="inlineStr">
        <is>
          <t>PRJ-004</t>
        </is>
      </c>
      <c r="B6" s="20" t="inlineStr">
        <is>
          <t>Dokumentum review</t>
        </is>
      </c>
      <c r="C6" s="20" t="inlineStr">
        <is>
          <t>Tóth Erzsébet</t>
        </is>
      </c>
      <c r="D6" s="21" t="n">
        <v>46181</v>
      </c>
      <c r="E6" s="21" t="n">
        <v>46185</v>
      </c>
      <c r="F6" s="19" t="n">
        <v>100</v>
      </c>
      <c r="G6" s="19" t="inlineStr"/>
      <c r="H6" s="18" t="inlineStr"/>
      <c r="I6" s="22" t="inlineStr"/>
      <c r="J6" s="18" t="inlineStr"/>
      <c r="K6" s="18" t="inlineStr"/>
      <c r="L6" s="18" t="inlineStr"/>
      <c r="M6" s="18" t="inlineStr"/>
      <c r="N6" s="18" t="inlineStr"/>
      <c r="O6" s="18" t="inlineStr"/>
      <c r="P6" s="18" t="inlineStr"/>
      <c r="Q6" s="18" t="inlineStr"/>
      <c r="R6" s="18" t="inlineStr"/>
      <c r="S6" s="18" t="inlineStr"/>
      <c r="T6" s="18" t="inlineStr"/>
      <c r="U6" s="18" t="inlineStr"/>
    </row>
    <row r="7" ht="18" customHeight="1">
      <c r="A7" s="14" t="inlineStr">
        <is>
          <t>PRJ-005</t>
        </is>
      </c>
      <c r="B7" s="15" t="inlineStr">
        <is>
          <t>Közösségi média</t>
        </is>
      </c>
      <c r="C7" s="15" t="inlineStr">
        <is>
          <t>Horváth Zoltán</t>
        </is>
      </c>
      <c r="D7" s="16" t="n">
        <v>46183</v>
      </c>
      <c r="E7" s="16" t="n">
        <v>46198</v>
      </c>
      <c r="F7" s="14" t="n">
        <v>60</v>
      </c>
      <c r="G7" s="14" t="inlineStr"/>
      <c r="H7" s="18" t="inlineStr"/>
      <c r="I7" s="22" t="inlineStr"/>
      <c r="J7" s="22" t="inlineStr"/>
      <c r="K7" s="23" t="inlineStr"/>
      <c r="L7" s="18" t="inlineStr"/>
      <c r="M7" s="18" t="inlineStr"/>
      <c r="N7" s="18" t="inlineStr"/>
      <c r="O7" s="18" t="inlineStr"/>
      <c r="P7" s="18" t="inlineStr"/>
      <c r="Q7" s="18" t="inlineStr"/>
      <c r="R7" s="18" t="inlineStr"/>
      <c r="S7" s="18" t="inlineStr"/>
      <c r="T7" s="18" t="inlineStr"/>
      <c r="U7" s="18" t="inlineStr"/>
    </row>
    <row r="8" ht="18" customHeight="1">
      <c r="A8" s="19" t="inlineStr">
        <is>
          <t>PRJ-006</t>
        </is>
      </c>
      <c r="B8" s="20" t="inlineStr">
        <is>
          <t>CRM konfiguráció</t>
        </is>
      </c>
      <c r="C8" s="20" t="inlineStr">
        <is>
          <t>Kiss Mária</t>
        </is>
      </c>
      <c r="D8" s="21" t="n">
        <v>46188</v>
      </c>
      <c r="E8" s="21" t="n">
        <v>46208</v>
      </c>
      <c r="F8" s="19" t="n">
        <v>30</v>
      </c>
      <c r="G8" s="19" t="inlineStr"/>
      <c r="H8" s="18" t="inlineStr"/>
      <c r="I8" s="18" t="inlineStr"/>
      <c r="J8" s="22" t="inlineStr"/>
      <c r="K8" s="23" t="inlineStr"/>
      <c r="L8" s="23" t="inlineStr"/>
      <c r="M8" s="18" t="inlineStr"/>
      <c r="N8" s="18" t="inlineStr"/>
      <c r="O8" s="18" t="inlineStr"/>
      <c r="P8" s="18" t="inlineStr"/>
      <c r="Q8" s="18" t="inlineStr"/>
      <c r="R8" s="18" t="inlineStr"/>
      <c r="S8" s="18" t="inlineStr"/>
      <c r="T8" s="18" t="inlineStr"/>
      <c r="U8" s="18" t="inlineStr"/>
    </row>
    <row r="9" ht="18" customHeight="1">
      <c r="A9" s="14" t="inlineStr">
        <is>
          <t>PRJ-007</t>
        </is>
      </c>
      <c r="B9" s="15" t="inlineStr">
        <is>
          <t>Útvonaltervezés</t>
        </is>
      </c>
      <c r="C9" s="15" t="inlineStr">
        <is>
          <t>Fekete László</t>
        </is>
      </c>
      <c r="D9" s="16" t="n">
        <v>46193</v>
      </c>
      <c r="E9" s="16" t="n">
        <v>46218</v>
      </c>
      <c r="F9" s="14" t="n">
        <v>0</v>
      </c>
      <c r="G9" s="14" t="inlineStr"/>
      <c r="H9" s="18" t="inlineStr"/>
      <c r="I9" s="18" t="inlineStr"/>
      <c r="J9" s="22" t="inlineStr"/>
      <c r="K9" s="23" t="inlineStr"/>
      <c r="L9" s="23" t="inlineStr"/>
      <c r="M9" s="23" t="inlineStr"/>
      <c r="N9" s="23" t="inlineStr"/>
      <c r="O9" s="18" t="inlineStr"/>
      <c r="P9" s="18" t="inlineStr"/>
      <c r="Q9" s="18" t="inlineStr"/>
      <c r="R9" s="18" t="inlineStr"/>
      <c r="S9" s="18" t="inlineStr"/>
      <c r="T9" s="18" t="inlineStr"/>
      <c r="U9" s="18" t="inlineStr"/>
    </row>
    <row r="10" ht="18" customHeight="1">
      <c r="A10" s="19" t="inlineStr">
        <is>
          <t>PRJ-008</t>
        </is>
      </c>
      <c r="B10" s="20" t="inlineStr">
        <is>
          <t>Onboarding anyag</t>
        </is>
      </c>
      <c r="C10" s="20" t="inlineStr">
        <is>
          <t>Varga Katalin</t>
        </is>
      </c>
      <c r="D10" s="21" t="n">
        <v>46195</v>
      </c>
      <c r="E10" s="21" t="n">
        <v>46213</v>
      </c>
      <c r="F10" s="19" t="n">
        <v>20</v>
      </c>
      <c r="G10" s="19" t="inlineStr"/>
      <c r="H10" s="18" t="inlineStr"/>
      <c r="I10" s="18" t="inlineStr"/>
      <c r="J10" s="18" t="inlineStr"/>
      <c r="K10" s="22" t="inlineStr"/>
      <c r="L10" s="23" t="inlineStr"/>
      <c r="M10" s="23" t="inlineStr"/>
      <c r="N10" s="18" t="inlineStr"/>
      <c r="O10" s="18" t="inlineStr"/>
      <c r="P10" s="18" t="inlineStr"/>
      <c r="Q10" s="18" t="inlineStr"/>
      <c r="R10" s="18" t="inlineStr"/>
      <c r="S10" s="18" t="inlineStr"/>
      <c r="T10" s="18" t="inlineStr"/>
      <c r="U10" s="18" t="inlineStr"/>
    </row>
    <row r="11" ht="18" customHeight="1">
      <c r="A11" s="14" t="inlineStr">
        <is>
          <t>PRJ-009</t>
        </is>
      </c>
      <c r="B11" s="15" t="inlineStr">
        <is>
          <t>Q2 zárás</t>
        </is>
      </c>
      <c r="C11" s="15" t="inlineStr">
        <is>
          <t>Molnár István</t>
        </is>
      </c>
      <c r="D11" s="16" t="n">
        <v>46198</v>
      </c>
      <c r="E11" s="16" t="n">
        <v>46203</v>
      </c>
      <c r="F11" s="14" t="n">
        <v>75</v>
      </c>
      <c r="G11" s="14" t="inlineStr"/>
      <c r="H11" s="18" t="inlineStr"/>
      <c r="I11" s="18" t="inlineStr"/>
      <c r="J11" s="18" t="inlineStr"/>
      <c r="K11" s="22" t="inlineStr"/>
      <c r="L11" s="23" t="inlineStr"/>
      <c r="M11" s="18" t="inlineStr"/>
      <c r="N11" s="18" t="inlineStr"/>
      <c r="O11" s="18" t="inlineStr"/>
      <c r="P11" s="18" t="inlineStr"/>
      <c r="Q11" s="18" t="inlineStr"/>
      <c r="R11" s="18" t="inlineStr"/>
      <c r="S11" s="18" t="inlineStr"/>
      <c r="T11" s="18" t="inlineStr"/>
      <c r="U11" s="18" t="inlineStr"/>
    </row>
    <row r="12">
      <c r="A12" s="19" t="inlineStr">
        <is>
          <t>PRJ-010</t>
        </is>
      </c>
      <c r="B12" s="20" t="inlineStr">
        <is>
          <t>Szerver migráció</t>
        </is>
      </c>
      <c r="C12" s="20" t="inlineStr">
        <is>
          <t>Balogh Réka</t>
        </is>
      </c>
      <c r="D12" s="21" t="n">
        <v>46204</v>
      </c>
      <c r="E12" s="21" t="n">
        <v>46223</v>
      </c>
      <c r="F12" s="19" t="n">
        <v>0</v>
      </c>
      <c r="G12" s="19" t="inlineStr"/>
      <c r="H12" s="18" t="inlineStr"/>
      <c r="I12" s="18" t="inlineStr"/>
      <c r="J12" s="18" t="inlineStr"/>
      <c r="K12" s="18" t="inlineStr"/>
      <c r="L12" s="22" t="inlineStr"/>
      <c r="M12" s="23" t="inlineStr"/>
      <c r="N12" s="23" t="inlineStr"/>
      <c r="O12" s="23" t="inlineStr"/>
      <c r="P12" s="18" t="inlineStr"/>
      <c r="Q12" s="18" t="inlineStr"/>
      <c r="R12" s="18" t="inlineStr"/>
      <c r="S12" s="18" t="inlineStr"/>
      <c r="T12" s="18" t="inlineStr"/>
      <c r="U12" s="18" t="inlineStr"/>
    </row>
    <row r="14">
      <c r="A14" s="24" t="inlineStr">
        <is>
          <t>Jelmagyarázat:</t>
        </is>
      </c>
    </row>
    <row r="15">
      <c r="A15" s="25" t="inlineStr"/>
      <c r="B15" s="26" t="inlineStr">
        <is>
          <t>Tervezett (folyamatban)</t>
        </is>
      </c>
    </row>
    <row r="16">
      <c r="A16" s="27" t="inlineStr"/>
      <c r="B16" s="26" t="inlineStr">
        <is>
          <t>Kész / teljesített</t>
        </is>
      </c>
    </row>
    <row r="17">
      <c r="A17" s="28" t="inlineStr"/>
      <c r="B17" s="26" t="inlineStr">
        <is>
          <t>Késésben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28" customWidth="1" min="3" max="3"/>
    <col width="18" customWidth="1" min="4" max="4"/>
    <col width="5" customWidth="1" min="5" max="5"/>
  </cols>
  <sheetData>
    <row r="1" ht="40" customHeight="1">
      <c r="A1" s="29" t="inlineStr">
        <is>
          <t>PROJEKT ÖSSZEGZÉS – DASHBOARD</t>
        </is>
      </c>
    </row>
    <row r="3" ht="20" customHeight="1">
      <c r="A3" s="30" t="inlineStr">
        <is>
          <t>Összes feladat</t>
        </is>
      </c>
      <c r="C3" s="30" t="inlineStr">
        <is>
          <t>Kész feladatok</t>
        </is>
      </c>
    </row>
    <row r="4" ht="26" customHeight="1">
      <c r="A4" s="31">
        <f>COUNTA(Projektterv!A2:A11)</f>
        <v/>
      </c>
      <c r="C4" s="32">
        <f>COUNTIF(Projektterv!I2:I11,"Kész")</f>
        <v/>
      </c>
    </row>
    <row r="5" ht="20" customHeight="1">
      <c r="A5" s="30" t="inlineStr">
        <is>
          <t>Folyamatban</t>
        </is>
      </c>
      <c r="C5" s="30" t="inlineStr">
        <is>
          <t>Nem kezdődött</t>
        </is>
      </c>
    </row>
    <row r="6" ht="26" customHeight="1">
      <c r="A6" s="33">
        <f>COUNTIF(Projektterv!I2:I11,"Folyamatban")</f>
        <v/>
      </c>
      <c r="C6" s="34">
        <f>COUNTIF(Projektterv!I2:I11,"Nem kezdődött")</f>
        <v/>
      </c>
    </row>
    <row r="7" ht="20" customHeight="1">
      <c r="A7" s="30" t="inlineStr">
        <is>
          <t>Átlag készültség</t>
        </is>
      </c>
      <c r="C7" s="30" t="inlineStr">
        <is>
          <t>Legrövidebb (nap)</t>
        </is>
      </c>
    </row>
    <row r="8" ht="26" customHeight="1">
      <c r="A8" s="35">
        <f>IFERROR(AVERAGE(Projektterv!H2:H11),0)</f>
        <v/>
      </c>
      <c r="C8" s="36">
        <f>IFERROR(MIN(Projektterv!G2:G11),0)</f>
        <v/>
      </c>
    </row>
    <row r="9" ht="20" customHeight="1">
      <c r="A9" s="30" t="inlineStr">
        <is>
          <t>Leghosszabb (nap)</t>
        </is>
      </c>
      <c r="C9" s="30" t="inlineStr">
        <is>
          <t>Késésben lévők</t>
        </is>
      </c>
    </row>
    <row r="10" ht="26" customHeight="1">
      <c r="A10" s="37">
        <f>IFERROR(MAX(Projektterv!G2:G11),0)</f>
        <v/>
      </c>
      <c r="C10" s="37">
        <f>COUNTIF(Projektterv!L2:L11,"*késés*")</f>
        <v/>
      </c>
    </row>
    <row r="12" ht="22" customHeight="1">
      <c r="A12" s="38" t="inlineStr">
        <is>
          <t>Státusz szerinti megoszlás</t>
        </is>
      </c>
      <c r="C12" s="38" t="inlineStr">
        <is>
          <t>Prioritás szerinti megoszlás</t>
        </is>
      </c>
    </row>
    <row r="13" ht="18" customHeight="1">
      <c r="A13" s="39" t="inlineStr">
        <is>
          <t>Kész</t>
        </is>
      </c>
      <c r="B13" s="40">
        <f>COUNTIF(Projektterv!I2:I11,"Kész")</f>
        <v/>
      </c>
      <c r="C13" s="39" t="inlineStr">
        <is>
          <t>Magas</t>
        </is>
      </c>
      <c r="D13" s="40">
        <f>COUNTIF(Projektterv!J2:J11,"Magas")</f>
        <v/>
      </c>
    </row>
    <row r="14" ht="18" customHeight="1">
      <c r="A14" s="41" t="inlineStr">
        <is>
          <t>Folyamatban</t>
        </is>
      </c>
      <c r="B14" s="42">
        <f>COUNTIF(Projektterv!I2:I11,"Folyamatban")</f>
        <v/>
      </c>
      <c r="C14" s="41" t="inlineStr">
        <is>
          <t>Közepes</t>
        </is>
      </c>
      <c r="D14" s="42">
        <f>COUNTIF(Projektterv!J2:J11,"Közepes")</f>
        <v/>
      </c>
    </row>
    <row r="15" ht="18" customHeight="1">
      <c r="A15" s="39" t="inlineStr">
        <is>
          <t>Nem kezdődött</t>
        </is>
      </c>
      <c r="B15" s="40">
        <f>COUNTIF(Projektterv!I2:I11,"Nem kezdődött")</f>
        <v/>
      </c>
      <c r="C15" s="39" t="inlineStr">
        <is>
          <t>Alacsony</t>
        </is>
      </c>
      <c r="D15" s="40">
        <f>COUNTIF(Projektterv!J2:J11,"Alacsony")</f>
        <v/>
      </c>
    </row>
    <row r="17" ht="22" customHeight="1">
      <c r="A17" s="43" t="inlineStr">
        <is>
          <t>Felelős szerinti feladatok</t>
        </is>
      </c>
      <c r="C17" s="43" t="inlineStr">
        <is>
          <t>Feladat készültsége (%)</t>
        </is>
      </c>
    </row>
    <row r="18" ht="18" customHeight="1">
      <c r="A18" s="41" t="inlineStr">
        <is>
          <t>Nagy Péter</t>
        </is>
      </c>
      <c r="B18" s="42" t="n">
        <v>1</v>
      </c>
      <c r="C18" s="44" t="inlineStr">
        <is>
          <t>PRJ-001 – Főoldal redesign</t>
        </is>
      </c>
      <c r="D18" s="45" t="n">
        <v>85</v>
      </c>
    </row>
    <row r="19" ht="18" customHeight="1">
      <c r="A19" s="39" t="inlineStr">
        <is>
          <t>Kovács Anna</t>
        </is>
      </c>
      <c r="B19" s="40" t="n">
        <v>1</v>
      </c>
      <c r="C19" s="46" t="inlineStr">
        <is>
          <t>PRJ-002 – Modul telepítés</t>
        </is>
      </c>
      <c r="D19" s="47" t="n">
        <v>40</v>
      </c>
    </row>
    <row r="20" ht="18" customHeight="1">
      <c r="A20" s="41" t="inlineStr">
        <is>
          <t>Szabó Gábor</t>
        </is>
      </c>
      <c r="B20" s="42" t="n">
        <v>1</v>
      </c>
      <c r="C20" s="44" t="inlineStr">
        <is>
          <t>PRJ-003 – Festés, burkolat</t>
        </is>
      </c>
      <c r="D20" s="45" t="n">
        <v>100</v>
      </c>
    </row>
    <row r="21" ht="18" customHeight="1">
      <c r="A21" s="39" t="inlineStr">
        <is>
          <t>Tóth Erzsébet</t>
        </is>
      </c>
      <c r="B21" s="40" t="n">
        <v>1</v>
      </c>
      <c r="C21" s="46" t="inlineStr">
        <is>
          <t>PRJ-004 – Dokumentum review</t>
        </is>
      </c>
      <c r="D21" s="47" t="n">
        <v>100</v>
      </c>
    </row>
    <row r="22" ht="18" customHeight="1">
      <c r="A22" s="41" t="inlineStr">
        <is>
          <t>Horváth Zoltán</t>
        </is>
      </c>
      <c r="B22" s="42" t="n">
        <v>1</v>
      </c>
      <c r="C22" s="44" t="inlineStr">
        <is>
          <t>PRJ-005 – Közösségi média</t>
        </is>
      </c>
      <c r="D22" s="45" t="n">
        <v>60</v>
      </c>
    </row>
    <row r="23" ht="18" customHeight="1">
      <c r="A23" s="39" t="inlineStr">
        <is>
          <t>Kiss Mária</t>
        </is>
      </c>
      <c r="B23" s="40" t="n">
        <v>1</v>
      </c>
      <c r="C23" s="46" t="inlineStr">
        <is>
          <t>PRJ-006 – CRM konfiguráció</t>
        </is>
      </c>
      <c r="D23" s="47" t="n">
        <v>30</v>
      </c>
    </row>
    <row r="24" ht="18" customHeight="1">
      <c r="A24" s="41" t="inlineStr">
        <is>
          <t>Fekete László</t>
        </is>
      </c>
      <c r="B24" s="42" t="n">
        <v>1</v>
      </c>
      <c r="C24" s="44" t="inlineStr">
        <is>
          <t>PRJ-007 – Útvonaltervezés</t>
        </is>
      </c>
      <c r="D24" s="45" t="n">
        <v>0</v>
      </c>
    </row>
    <row r="25" ht="18" customHeight="1">
      <c r="A25" s="39" t="inlineStr">
        <is>
          <t>Varga Katalin</t>
        </is>
      </c>
      <c r="B25" s="40" t="n">
        <v>1</v>
      </c>
      <c r="C25" s="46" t="inlineStr">
        <is>
          <t>PRJ-008 – Onboarding anyag</t>
        </is>
      </c>
      <c r="D25" s="47" t="n">
        <v>20</v>
      </c>
    </row>
    <row r="26" ht="18" customHeight="1">
      <c r="A26" s="41" t="inlineStr">
        <is>
          <t>Molnár István</t>
        </is>
      </c>
      <c r="B26" s="42" t="n">
        <v>1</v>
      </c>
      <c r="C26" s="44" t="inlineStr">
        <is>
          <t>PRJ-009 – Q2 zárás</t>
        </is>
      </c>
      <c r="D26" s="45" t="n">
        <v>75</v>
      </c>
    </row>
    <row r="27" ht="18" customHeight="1">
      <c r="A27" s="39" t="inlineStr">
        <is>
          <t>Balogh Réka</t>
        </is>
      </c>
      <c r="B27" s="40" t="n">
        <v>1</v>
      </c>
      <c r="C27" s="46" t="inlineStr">
        <is>
          <t>PRJ-010 – Szerver migráció</t>
        </is>
      </c>
      <c r="D27" s="47" t="n">
        <v>0</v>
      </c>
    </row>
  </sheetData>
  <mergeCells count="5">
    <mergeCell ref="A1:F1"/>
    <mergeCell ref="A12:B12"/>
    <mergeCell ref="C12:D12"/>
    <mergeCell ref="A17:B17"/>
    <mergeCell ref="C17:D1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55" customWidth="1" min="3" max="3"/>
    <col width="4" customWidth="1" min="4" max="4"/>
  </cols>
  <sheetData>
    <row r="1" ht="44" customHeight="1">
      <c r="A1" s="29" t="inlineStr">
        <is>
          <t>GANTT DIAGRAM SABLON – ÚTMUTATÓ</t>
        </is>
      </c>
    </row>
    <row r="3" ht="26" customHeight="1">
      <c r="A3" s="48" t="inlineStr">
        <is>
          <t>1. LAPOK ÁTTEKINTÉSE</t>
        </is>
      </c>
    </row>
    <row r="4" ht="20" customHeight="1">
      <c r="B4" s="49" t="inlineStr">
        <is>
          <t>Projektterv</t>
        </is>
      </c>
      <c r="C4" s="15" t="inlineStr">
        <is>
          <t>Főadatlap. Ide vidd fel a feladatokat. A sárga cellák szerkeszthetők.</t>
        </is>
      </c>
    </row>
    <row r="5" ht="20" customHeight="1">
      <c r="B5" s="50" t="inlineStr">
        <is>
          <t>Gantt nézet</t>
        </is>
      </c>
      <c r="C5" s="20" t="inlineStr">
        <is>
          <t>Vizuális idővonal. A feladatok adataiból automatikusan rajzolódik ki.</t>
        </is>
      </c>
    </row>
    <row r="6" ht="20" customHeight="1">
      <c r="B6" s="49" t="inlineStr">
        <is>
          <t>Összegzés</t>
        </is>
      </c>
      <c r="C6" s="15" t="inlineStr">
        <is>
          <t>Dashboard: mutatószámok, státusz- és prioritáselemzés, diagramok.</t>
        </is>
      </c>
    </row>
    <row r="7" ht="20" customHeight="1">
      <c r="B7" s="50" t="inlineStr">
        <is>
          <t>Útmutató</t>
        </is>
      </c>
      <c r="C7" s="20" t="inlineStr">
        <is>
          <t>Ez a lap. Olvasd el az első használat előtt.</t>
        </is>
      </c>
    </row>
    <row r="9" ht="26" customHeight="1">
      <c r="A9" s="48" t="inlineStr">
        <is>
          <t>2. ADATBEVITEL – PROJEKTTERV LAP</t>
        </is>
      </c>
    </row>
    <row r="10" ht="20" customHeight="1">
      <c r="B10" s="49" t="inlineStr">
        <is>
          <t>Feladat azonosító</t>
        </is>
      </c>
      <c r="C10" s="15" t="inlineStr">
        <is>
          <t>Egyedi kód, pl. PRJ-001. Szabad szöveg.</t>
        </is>
      </c>
    </row>
    <row r="11" ht="20" customHeight="1">
      <c r="B11" s="50" t="inlineStr">
        <is>
          <t>Projekt / részprojekt</t>
        </is>
      </c>
      <c r="C11" s="20" t="inlineStr">
        <is>
          <t>A feladat melyik projekthez/fázishoz tartozik.</t>
        </is>
      </c>
    </row>
    <row r="12" ht="20" customHeight="1">
      <c r="B12" s="49" t="inlineStr">
        <is>
          <t>Feladat neve</t>
        </is>
      </c>
      <c r="C12" s="15" t="inlineStr">
        <is>
          <t>A feladat rövid, érthető megnevezése.</t>
        </is>
      </c>
    </row>
    <row r="13" ht="20" customHeight="1">
      <c r="B13" s="50" t="inlineStr">
        <is>
          <t>Felelős</t>
        </is>
      </c>
      <c r="C13" s="20" t="inlineStr">
        <is>
          <t>A feladat felelőse (személy neve).</t>
        </is>
      </c>
    </row>
    <row r="14" ht="20" customHeight="1">
      <c r="B14" s="49" t="inlineStr">
        <is>
          <t>Kezdés dátuma</t>
        </is>
      </c>
      <c r="C14" s="15" t="inlineStr">
        <is>
          <t>Formátum: ÉÉÉÉ.HH.NN. (pl. 2026.06.15.)</t>
        </is>
      </c>
    </row>
    <row r="15" ht="20" customHeight="1">
      <c r="B15" s="50" t="inlineStr">
        <is>
          <t>Befejezés dátuma</t>
        </is>
      </c>
      <c r="C15" s="20" t="inlineStr">
        <is>
          <t>Formátum: ÉÉÉÉ.HH.NN. A tervezett befejezési nap.</t>
        </is>
      </c>
    </row>
    <row r="16" ht="20" customHeight="1">
      <c r="B16" s="49" t="inlineStr">
        <is>
          <t>Időtartam (nap)</t>
        </is>
      </c>
      <c r="C16" s="15" t="inlineStr">
        <is>
          <t>Automatikus képlet: Befejezés – Kezdés + 1. Ne szerkeszd!</t>
        </is>
      </c>
    </row>
    <row r="17" ht="20" customHeight="1">
      <c r="B17" s="50" t="inlineStr">
        <is>
          <t>Készültség (%)</t>
        </is>
      </c>
      <c r="C17" s="20" t="inlineStr">
        <is>
          <t>0–100 közötti egész szám. 0 = nem kezdődött, 100 = kész.</t>
        </is>
      </c>
    </row>
    <row r="18" ht="20" customHeight="1">
      <c r="B18" s="49" t="inlineStr">
        <is>
          <t>Státusz</t>
        </is>
      </c>
      <c r="C18" s="15" t="inlineStr">
        <is>
          <t>Automatikus: Kész / Folyamatban / Nem kezdődött. Ne szerkeszd!</t>
        </is>
      </c>
    </row>
    <row r="19" ht="20" customHeight="1">
      <c r="B19" s="50" t="inlineStr">
        <is>
          <t>Prioritás</t>
        </is>
      </c>
      <c r="C19" s="20" t="inlineStr">
        <is>
          <t>Magas / Közepes / Alacsony – kézzel töltsd ki.</t>
        </is>
      </c>
    </row>
    <row r="20" ht="20" customHeight="1">
      <c r="B20" s="49" t="inlineStr">
        <is>
          <t>Függőség</t>
        </is>
      </c>
      <c r="C20" s="15" t="inlineStr">
        <is>
          <t>Ha egy másik feladattól függ, írd be annak azonosítóját.</t>
        </is>
      </c>
    </row>
    <row r="21" ht="20" customHeight="1">
      <c r="B21" s="50" t="inlineStr">
        <is>
          <t>Megjegyzés</t>
        </is>
      </c>
      <c r="C21" s="20" t="inlineStr">
        <is>
          <t>Szabad megjegyzés, észrevétel a feladathoz.</t>
        </is>
      </c>
    </row>
    <row r="23" ht="26" customHeight="1">
      <c r="A23" s="48" t="inlineStr">
        <is>
          <t>3. GANTT NÉZET – MAGYARÁZAT</t>
        </is>
      </c>
    </row>
    <row r="24" ht="20" customHeight="1">
      <c r="B24" s="49" t="inlineStr">
        <is>
          <t>Kék sáv</t>
        </is>
      </c>
      <c r="C24" s="15" t="inlineStr">
        <is>
          <t>Tervezett, de még nem teljesített feladatszakasz.</t>
        </is>
      </c>
    </row>
    <row r="25" ht="20" customHeight="1">
      <c r="B25" s="50" t="inlineStr">
        <is>
          <t>Zöld sáv</t>
        </is>
      </c>
      <c r="C25" s="20" t="inlineStr">
        <is>
          <t>Teljesített / kész feladatszakasz (100% vagy befejezett).</t>
        </is>
      </c>
    </row>
    <row r="26" ht="20" customHeight="1">
      <c r="B26" s="49" t="inlineStr">
        <is>
          <t>Piros sáv</t>
        </is>
      </c>
      <c r="C26" s="15" t="inlineStr">
        <is>
          <t>Késésben lévő feladat – a befejezés dátuma már elmúlt.</t>
        </is>
      </c>
    </row>
    <row r="27" ht="20" customHeight="1">
      <c r="B27" s="50" t="inlineStr">
        <is>
          <t>Fejléc sor</t>
        </is>
      </c>
      <c r="C27" s="20" t="inlineStr">
        <is>
          <t>Az oszlopokban az időtengely (heti bontás) látható.</t>
        </is>
      </c>
    </row>
    <row r="29" ht="26" customHeight="1">
      <c r="A29" s="48" t="inlineStr">
        <is>
          <t>4. FELTÉTELES FORMÁZÁS – PROJEKTTERV</t>
        </is>
      </c>
    </row>
    <row r="30" ht="20" customHeight="1">
      <c r="B30" s="49" t="inlineStr">
        <is>
          <t>Piros → Zöld skála</t>
        </is>
      </c>
      <c r="C30" s="15" t="inlineStr">
        <is>
          <t>A Készültség (%) oszlop: piros=0%, sárga=50%, zöld=100%.</t>
        </is>
      </c>
    </row>
    <row r="31" ht="20" customHeight="1">
      <c r="B31" s="50" t="inlineStr">
        <is>
          <t>Halvány piros dátum</t>
        </is>
      </c>
      <c r="C31" s="20" t="inlineStr">
        <is>
          <t>Ha a befejezés dátuma már elmúlt és a feladat nem kész, a dátumcella pirosba vált.</t>
        </is>
      </c>
    </row>
    <row r="33" ht="26" customHeight="1">
      <c r="A33" s="48" t="inlineStr">
        <is>
          <t>5. JAVASLATOK ÉS TIPPEK</t>
        </is>
      </c>
    </row>
    <row r="34" ht="20" customHeight="1">
      <c r="B34" s="49" t="inlineStr">
        <is>
          <t>Projekt mérete</t>
        </is>
      </c>
      <c r="C34" s="15" t="inlineStr">
        <is>
          <t>A sablon 10 feladatsorra optimalizált. Bővíthető másolással.</t>
        </is>
      </c>
    </row>
    <row r="35" ht="20" customHeight="1">
      <c r="B35" s="50" t="inlineStr">
        <is>
          <t>Dátumformátum</t>
        </is>
      </c>
      <c r="C35" s="20" t="inlineStr">
        <is>
          <t>Mindig ÉÉÉÉ.HH.NN. formátumot használj! (pl. 2026.07.04.)</t>
        </is>
      </c>
    </row>
    <row r="36" ht="20" customHeight="1">
      <c r="B36" s="49" t="inlineStr">
        <is>
          <t>Nyomtatás</t>
        </is>
      </c>
      <c r="C36" s="15" t="inlineStr">
        <is>
          <t>A Projektterv és Gantt nézet lapok nyomtathatók fekvő tájolásban.</t>
        </is>
      </c>
    </row>
    <row r="37" ht="20" customHeight="1">
      <c r="B37" s="50" t="inlineStr">
        <is>
          <t>Mentés</t>
        </is>
      </c>
      <c r="C37" s="20" t="inlineStr">
        <is>
          <t>Mentsd el .xlsx formátumban. Makró nélküli sablon.</t>
        </is>
      </c>
    </row>
    <row r="38" ht="20" customHeight="1">
      <c r="B38" s="49" t="inlineStr">
        <is>
          <t>Felhasználás</t>
        </is>
      </c>
      <c r="C38" s="15" t="inlineStr">
        <is>
          <t>Projektmenedzsment, belső határidőkövetés, kivitelezési terv, IT projektek.</t>
        </is>
      </c>
    </row>
    <row r="40" ht="16" customHeight="1">
      <c r="B40" s="51" t="inlineStr">
        <is>
          <t>Verzió: 1.0 | Dátum: 2026.06.17. | Magyar Gantt Sablon – openpyxl</t>
        </is>
      </c>
    </row>
  </sheetData>
  <mergeCells count="6">
    <mergeCell ref="A1:D1"/>
    <mergeCell ref="A3:D3"/>
    <mergeCell ref="A9:D9"/>
    <mergeCell ref="A23:D23"/>
    <mergeCell ref="A29:D29"/>
    <mergeCell ref="A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2026-06-17T02:56:52Z</dcterms:created>
  <dcterms:modified xmlns:dcterms="http://purl.org/dc/terms/" xmlns:xsi="http://www.w3.org/2001/XMLSchema-instance" xsi:type="dcterms:W3CDTF">2026-06-17T02:56:52Z</dcterms:modified>
</cp:coreProperties>
</file>