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vi tervezés" sheetId="1" state="visible" r:id="rId1"/>
    <sheet xmlns:r="http://schemas.openxmlformats.org/officeDocument/2006/relationships" name="Célok és feladatok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Ft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pivotButton="0" quotePrefix="0" xfId="0"/>
    <xf numFmtId="164" fontId="0" fillId="4" borderId="1" applyAlignment="1" pivotButton="0" quotePrefix="0" xfId="0">
      <alignment horizontal="right" vertical="center"/>
    </xf>
    <xf numFmtId="164" fontId="0" fillId="3" borderId="1" applyAlignment="1" pivotButton="0" quotePrefix="0" xfId="0">
      <alignment horizontal="right" vertical="center"/>
    </xf>
    <xf numFmtId="9" fontId="0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right" vertical="center"/>
    </xf>
    <xf numFmtId="0" fontId="3" fillId="5" borderId="1" pivotButton="0" quotePrefix="0" xfId="0"/>
    <xf numFmtId="164" fontId="0" fillId="5" borderId="1" applyAlignment="1" pivotButton="0" quotePrefix="0" xfId="0">
      <alignment horizontal="right" vertical="center"/>
    </xf>
    <xf numFmtId="9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right" vertical="center"/>
    </xf>
    <xf numFmtId="0" fontId="4" fillId="0" borderId="1" pivotButton="0" quotePrefix="0" xfId="0"/>
    <xf numFmtId="164" fontId="4" fillId="0" borderId="1" pivotButton="0" quotePrefix="0" xfId="0"/>
    <xf numFmtId="9" fontId="4" fillId="0" borderId="1" pivotButton="0" quotePrefix="0" xfId="0"/>
    <xf numFmtId="0" fontId="0" fillId="0" borderId="1" pivotButton="0" quotePrefix="0" xfId="0"/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right"/>
    </xf>
    <xf numFmtId="164" fontId="3" fillId="3" borderId="1" applyAlignment="1" pivotButton="0" quotePrefix="0" xfId="0">
      <alignment horizontal="right"/>
    </xf>
    <xf numFmtId="0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9" fontId="3" fillId="5" borderId="1" applyAlignment="1" pivotButton="0" quotePrefix="0" xfId="0">
      <alignment horizontal="right"/>
    </xf>
    <xf numFmtId="164" fontId="3" fillId="5" borderId="1" applyAlignment="1" pivotButton="0" quotePrefix="0" xfId="0">
      <alignment horizontal="right"/>
    </xf>
    <xf numFmtId="0" fontId="4" fillId="0" borderId="0" pivotButton="0" quotePrefix="0" xfId="0"/>
    <xf numFmtId="0" fontId="3" fillId="0" borderId="0" pivotButton="0" quotePrefix="0" xfId="0"/>
    <xf numFmtId="164" fontId="4" fillId="0" borderId="0" pivotButton="0" quotePrefix="0" xfId="0"/>
    <xf numFmtId="0" fontId="2" fillId="6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/>
    </xf>
    <xf numFmtId="0" fontId="0" fillId="4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right"/>
    </xf>
    <xf numFmtId="164" fontId="0" fillId="5" borderId="1" applyAlignment="1" pivotButton="0" quotePrefix="0" xfId="0">
      <alignment horizontal="right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 és kiadás (tény)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'Havi tervezés'!C3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'Havi tervezés'!$A$4:$A$15</f>
            </numRef>
          </cat>
          <val>
            <numRef>
              <f>'Havi tervezés'!$C$4:$C$15</f>
            </numRef>
          </val>
        </ser>
        <ser>
          <idx val="1"/>
          <order val="1"/>
          <tx>
            <strRef>
              <f>'Havi tervezés'!D3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'Havi tervezés'!$A$4:$A$15</f>
            </numRef>
          </cat>
          <val>
            <numRef>
              <f>'Havi tervezés'!$D$4:$D$15</f>
            </numRef>
          </val>
        </ser>
        <ser>
          <idx val="2"/>
          <order val="2"/>
          <tx>
            <strRef>
              <f>'Havi tervezés'!E3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'Havi tervezés'!$A$4:$A$15</f>
            </numRef>
          </cat>
          <val>
            <numRef>
              <f>'Havi tervezés'!$E$4:$E$15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Egyenleg tény alakulása (havi)</a:t>
            </a:r>
          </a:p>
        </rich>
      </tx>
    </title>
    <plotArea>
      <lineChart>
        <grouping val="standard"/>
        <ser>
          <idx val="0"/>
          <order val="0"/>
          <tx>
            <strRef>
              <f>'Havi tervezés'!G3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'Havi tervezés'!$A$4:$A$15</f>
            </numRef>
          </cat>
          <val>
            <numRef>
              <f>'Havi tervezés'!$G$4:$G$15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Tényleges kiadás megoszlása kategóriák szerint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'Összesítő'!C16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'Összesítő'!$A$17:$A$22</f>
            </numRef>
          </cat>
          <val>
            <numRef>
              <f>'Összesítő'!$C$17:$C$22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864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23</row>
      <rowOff>0</rowOff>
    </from>
    <ext cx="86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44</row>
      <rowOff>0</rowOff>
    </from>
    <ext cx="576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3" customWidth="1" min="9" max="9"/>
    <col width="15" customWidth="1" min="10" max="10"/>
  </cols>
  <sheetData>
    <row r="1">
      <c r="A1" s="1" t="inlineStr">
        <is>
          <t>ÉVES PÉNZÜGYI TERVEZŐ – 2026</t>
        </is>
      </c>
    </row>
    <row r="2"/>
    <row r="3">
      <c r="A3" s="2" t="inlineStr">
        <is>
          <t>Hónap</t>
        </is>
      </c>
      <c r="B3" s="2" t="inlineStr">
        <is>
          <t>Bevétel terv</t>
        </is>
      </c>
      <c r="C3" s="2" t="inlineStr">
        <is>
          <t>Bevétel tény</t>
        </is>
      </c>
      <c r="D3" s="2" t="inlineStr">
        <is>
          <t>Kiadás terv</t>
        </is>
      </c>
      <c r="E3" s="2" t="inlineStr">
        <is>
          <t>Kiadás tény</t>
        </is>
      </c>
      <c r="F3" s="2" t="inlineStr">
        <is>
          <t>Egyenleg terv</t>
        </is>
      </c>
      <c r="G3" s="2" t="inlineStr">
        <is>
          <t>Egyenleg tény</t>
        </is>
      </c>
      <c r="H3" s="2" t="inlineStr">
        <is>
          <t>Eltérés</t>
        </is>
      </c>
      <c r="I3" s="2" t="inlineStr">
        <is>
          <t>Teljesítés %</t>
        </is>
      </c>
      <c r="J3" s="2" t="inlineStr">
        <is>
          <t>Státusz</t>
        </is>
      </c>
    </row>
    <row r="4">
      <c r="A4" s="3" t="inlineStr">
        <is>
          <t>2026. január</t>
        </is>
      </c>
      <c r="B4" s="4" t="n">
        <v>480000</v>
      </c>
      <c r="C4" s="4" t="n">
        <v>475000</v>
      </c>
      <c r="D4" s="4" t="n">
        <v>400000</v>
      </c>
      <c r="E4" s="4" t="n">
        <v>410000</v>
      </c>
      <c r="F4" s="5">
        <f>B4-D4</f>
        <v/>
      </c>
      <c r="G4" s="5">
        <f>C4-E4</f>
        <v/>
      </c>
      <c r="H4" s="5">
        <f>G4-F4</f>
        <v/>
      </c>
      <c r="I4" s="6">
        <f>IFERROR(C4/B4,0)</f>
        <v/>
      </c>
      <c r="J4" s="7">
        <f>IF(G4&gt;=F4,"Terven felül","Terv alatt")</f>
        <v/>
      </c>
    </row>
    <row r="5">
      <c r="A5" s="8" t="inlineStr">
        <is>
          <t>2026. február</t>
        </is>
      </c>
      <c r="B5" s="4" t="n">
        <v>480000</v>
      </c>
      <c r="C5" s="4" t="n">
        <v>490000</v>
      </c>
      <c r="D5" s="4" t="n">
        <v>400000</v>
      </c>
      <c r="E5" s="4" t="n">
        <v>395000</v>
      </c>
      <c r="F5" s="9">
        <f>B5-D5</f>
        <v/>
      </c>
      <c r="G5" s="9">
        <f>C5-E5</f>
        <v/>
      </c>
      <c r="H5" s="9">
        <f>G5-F5</f>
        <v/>
      </c>
      <c r="I5" s="10">
        <f>IFERROR(C5/B5,0)</f>
        <v/>
      </c>
      <c r="J5" s="11">
        <f>IF(G5&gt;=F5,"Terven felül","Terv alatt")</f>
        <v/>
      </c>
    </row>
    <row r="6">
      <c r="A6" s="3" t="inlineStr">
        <is>
          <t>2026. március</t>
        </is>
      </c>
      <c r="B6" s="4" t="n">
        <v>500000</v>
      </c>
      <c r="C6" s="4" t="n">
        <v>495000</v>
      </c>
      <c r="D6" s="4" t="n">
        <v>410000</v>
      </c>
      <c r="E6" s="4" t="n">
        <v>415000</v>
      </c>
      <c r="F6" s="5">
        <f>B6-D6</f>
        <v/>
      </c>
      <c r="G6" s="5">
        <f>C6-E6</f>
        <v/>
      </c>
      <c r="H6" s="5">
        <f>G6-F6</f>
        <v/>
      </c>
      <c r="I6" s="6">
        <f>IFERROR(C6/B6,0)</f>
        <v/>
      </c>
      <c r="J6" s="7">
        <f>IF(G6&gt;=F6,"Terven felül","Terv alatt")</f>
        <v/>
      </c>
    </row>
    <row r="7">
      <c r="A7" s="8" t="inlineStr">
        <is>
          <t>2026. április</t>
        </is>
      </c>
      <c r="B7" s="4" t="n">
        <v>500000</v>
      </c>
      <c r="C7" s="4" t="n">
        <v>505000</v>
      </c>
      <c r="D7" s="4" t="n">
        <v>410000</v>
      </c>
      <c r="E7" s="4" t="n">
        <v>405000</v>
      </c>
      <c r="F7" s="9">
        <f>B7-D7</f>
        <v/>
      </c>
      <c r="G7" s="9">
        <f>C7-E7</f>
        <v/>
      </c>
      <c r="H7" s="9">
        <f>G7-F7</f>
        <v/>
      </c>
      <c r="I7" s="10">
        <f>IFERROR(C7/B7,0)</f>
        <v/>
      </c>
      <c r="J7" s="11">
        <f>IF(G7&gt;=F7,"Terven felül","Terv alatt")</f>
        <v/>
      </c>
    </row>
    <row r="8">
      <c r="A8" s="3" t="inlineStr">
        <is>
          <t>2026. május</t>
        </is>
      </c>
      <c r="B8" s="4" t="n">
        <v>510000</v>
      </c>
      <c r="C8" s="4" t="n">
        <v>515000</v>
      </c>
      <c r="D8" s="4" t="n">
        <v>420000</v>
      </c>
      <c r="E8" s="4" t="n">
        <v>425000</v>
      </c>
      <c r="F8" s="5">
        <f>B8-D8</f>
        <v/>
      </c>
      <c r="G8" s="5">
        <f>C8-E8</f>
        <v/>
      </c>
      <c r="H8" s="5">
        <f>G8-F8</f>
        <v/>
      </c>
      <c r="I8" s="6">
        <f>IFERROR(C8/B8,0)</f>
        <v/>
      </c>
      <c r="J8" s="7">
        <f>IF(G8&gt;=F8,"Terven felül","Terv alatt")</f>
        <v/>
      </c>
    </row>
    <row r="9">
      <c r="A9" s="8" t="inlineStr">
        <is>
          <t>2026. június</t>
        </is>
      </c>
      <c r="B9" s="4" t="n">
        <v>520000</v>
      </c>
      <c r="C9" s="4" t="n">
        <v>505000</v>
      </c>
      <c r="D9" s="4" t="n">
        <v>430000</v>
      </c>
      <c r="E9" s="4" t="n">
        <v>440000</v>
      </c>
      <c r="F9" s="9">
        <f>B9-D9</f>
        <v/>
      </c>
      <c r="G9" s="9">
        <f>C9-E9</f>
        <v/>
      </c>
      <c r="H9" s="9">
        <f>G9-F9</f>
        <v/>
      </c>
      <c r="I9" s="10">
        <f>IFERROR(C9/B9,0)</f>
        <v/>
      </c>
      <c r="J9" s="11">
        <f>IF(G9&gt;=F9,"Terven felül","Terv alatt")</f>
        <v/>
      </c>
    </row>
    <row r="10">
      <c r="A10" s="3" t="inlineStr">
        <is>
          <t>2026. július</t>
        </is>
      </c>
      <c r="B10" s="4" t="n">
        <v>530000</v>
      </c>
      <c r="C10" s="4" t="n">
        <v>540000</v>
      </c>
      <c r="D10" s="4" t="n">
        <v>440000</v>
      </c>
      <c r="E10" s="4" t="n">
        <v>445000</v>
      </c>
      <c r="F10" s="5">
        <f>B10-D10</f>
        <v/>
      </c>
      <c r="G10" s="5">
        <f>C10-E10</f>
        <v/>
      </c>
      <c r="H10" s="5">
        <f>G10-F10</f>
        <v/>
      </c>
      <c r="I10" s="6">
        <f>IFERROR(C10/B10,0)</f>
        <v/>
      </c>
      <c r="J10" s="7">
        <f>IF(G10&gt;=F10,"Terven felül","Terv alatt")</f>
        <v/>
      </c>
    </row>
    <row r="11">
      <c r="A11" s="8" t="inlineStr">
        <is>
          <t>2026. augusztus</t>
        </is>
      </c>
      <c r="B11" s="4" t="n">
        <v>500000</v>
      </c>
      <c r="C11" s="4" t="n">
        <v>495000</v>
      </c>
      <c r="D11" s="4" t="n">
        <v>430000</v>
      </c>
      <c r="E11" s="4" t="n">
        <v>425000</v>
      </c>
      <c r="F11" s="9">
        <f>B11-D11</f>
        <v/>
      </c>
      <c r="G11" s="9">
        <f>C11-E11</f>
        <v/>
      </c>
      <c r="H11" s="9">
        <f>G11-F11</f>
        <v/>
      </c>
      <c r="I11" s="10">
        <f>IFERROR(C11/B11,0)</f>
        <v/>
      </c>
      <c r="J11" s="11">
        <f>IF(G11&gt;=F11,"Terven felül","Terv alatt")</f>
        <v/>
      </c>
    </row>
    <row r="12">
      <c r="A12" s="3" t="inlineStr">
        <is>
          <t>2026. szeptember</t>
        </is>
      </c>
      <c r="B12" s="4" t="n">
        <v>510000</v>
      </c>
      <c r="C12" s="4" t="n">
        <v>520000</v>
      </c>
      <c r="D12" s="4" t="n">
        <v>420000</v>
      </c>
      <c r="E12" s="4" t="n">
        <v>415000</v>
      </c>
      <c r="F12" s="5">
        <f>B12-D12</f>
        <v/>
      </c>
      <c r="G12" s="5">
        <f>C12-E12</f>
        <v/>
      </c>
      <c r="H12" s="5">
        <f>G12-F12</f>
        <v/>
      </c>
      <c r="I12" s="6">
        <f>IFERROR(C12/B12,0)</f>
        <v/>
      </c>
      <c r="J12" s="7">
        <f>IF(G12&gt;=F12,"Terven felül","Terv alatt")</f>
        <v/>
      </c>
    </row>
    <row r="13">
      <c r="A13" s="8" t="inlineStr">
        <is>
          <t>2026. október</t>
        </is>
      </c>
      <c r="B13" s="4" t="n">
        <v>520000</v>
      </c>
      <c r="C13" s="4" t="n">
        <v>530000</v>
      </c>
      <c r="D13" s="4" t="n">
        <v>430000</v>
      </c>
      <c r="E13" s="4" t="n">
        <v>435000</v>
      </c>
      <c r="F13" s="9">
        <f>B13-D13</f>
        <v/>
      </c>
      <c r="G13" s="9">
        <f>C13-E13</f>
        <v/>
      </c>
      <c r="H13" s="9">
        <f>G13-F13</f>
        <v/>
      </c>
      <c r="I13" s="10">
        <f>IFERROR(C13/B13,0)</f>
        <v/>
      </c>
      <c r="J13" s="11">
        <f>IF(G13&gt;=F13,"Terven felül","Terv alatt")</f>
        <v/>
      </c>
    </row>
    <row r="14">
      <c r="A14" s="3" t="inlineStr">
        <is>
          <t>2026. november</t>
        </is>
      </c>
      <c r="B14" s="4" t="n">
        <v>540000</v>
      </c>
      <c r="C14" s="4" t="n">
        <v>545000</v>
      </c>
      <c r="D14" s="4" t="n">
        <v>450000</v>
      </c>
      <c r="E14" s="4" t="n">
        <v>460000</v>
      </c>
      <c r="F14" s="5">
        <f>B14-D14</f>
        <v/>
      </c>
      <c r="G14" s="5">
        <f>C14-E14</f>
        <v/>
      </c>
      <c r="H14" s="5">
        <f>G14-F14</f>
        <v/>
      </c>
      <c r="I14" s="6">
        <f>IFERROR(C14/B14,0)</f>
        <v/>
      </c>
      <c r="J14" s="7">
        <f>IF(G14&gt;=F14,"Terven felül","Terv alatt")</f>
        <v/>
      </c>
    </row>
    <row r="15">
      <c r="A15" s="8" t="inlineStr">
        <is>
          <t>2026. december</t>
        </is>
      </c>
      <c r="B15" s="4" t="n">
        <v>560000</v>
      </c>
      <c r="C15" s="4" t="n">
        <v>570000</v>
      </c>
      <c r="D15" s="4" t="n">
        <v>470000</v>
      </c>
      <c r="E15" s="4" t="n">
        <v>480000</v>
      </c>
      <c r="F15" s="9">
        <f>B15-D15</f>
        <v/>
      </c>
      <c r="G15" s="9">
        <f>C15-E15</f>
        <v/>
      </c>
      <c r="H15" s="9">
        <f>G15-F15</f>
        <v/>
      </c>
      <c r="I15" s="10">
        <f>IFERROR(C15/B15,0)</f>
        <v/>
      </c>
      <c r="J15" s="11">
        <f>IF(G15&gt;=F15,"Terven felül","Terv alatt")</f>
        <v/>
      </c>
    </row>
    <row r="16">
      <c r="A16" s="12" t="inlineStr">
        <is>
          <t>ÖSSZESEN</t>
        </is>
      </c>
      <c r="B16" s="13">
        <f>SUM(B4:B15)</f>
        <v/>
      </c>
      <c r="C16" s="13">
        <f>SUM(C4:C15)</f>
        <v/>
      </c>
      <c r="D16" s="13">
        <f>SUM(D4:D15)</f>
        <v/>
      </c>
      <c r="E16" s="13">
        <f>SUM(E4:E15)</f>
        <v/>
      </c>
      <c r="F16" s="13">
        <f>SUM(F4:F15)</f>
        <v/>
      </c>
      <c r="G16" s="13">
        <f>SUM(G4:G15)</f>
        <v/>
      </c>
      <c r="H16" s="13">
        <f>SUM(H4:H15)</f>
        <v/>
      </c>
      <c r="I16" s="14">
        <f>IFERROR(C16/B16,0)</f>
        <v/>
      </c>
      <c r="J16" s="15" t="n"/>
    </row>
  </sheetData>
  <mergeCells count="1">
    <mergeCell ref="A1:J1"/>
  </mergeCells>
  <conditionalFormatting sqref="H4:H15">
    <cfRule type="expression" priority="1" dxfId="0">
      <formula>H4&gt;=0</formula>
    </cfRule>
    <cfRule type="expression" priority="2" dxfId="1">
      <formula>H4&lt;0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6" customWidth="1" min="3" max="3"/>
    <col width="13" customWidth="1" min="4" max="4"/>
    <col width="12" customWidth="1" min="5" max="5"/>
    <col width="18" customWidth="1" min="6" max="6"/>
    <col width="12" customWidth="1" min="7" max="7"/>
    <col width="15" customWidth="1" min="8" max="8"/>
    <col width="28" customWidth="1" min="9" max="9"/>
  </cols>
  <sheetData>
    <row r="1">
      <c r="A1" s="1" t="inlineStr">
        <is>
          <t>ÉVES CÉLOK ÉS FELADATOK NYOMON KÖVETÉSE</t>
        </is>
      </c>
    </row>
    <row r="2"/>
    <row r="3">
      <c r="A3" s="2" t="inlineStr">
        <is>
          <t>Cél / Feladat</t>
        </is>
      </c>
      <c r="B3" s="2" t="inlineStr">
        <is>
          <t>Kategória</t>
        </is>
      </c>
      <c r="C3" s="2" t="inlineStr">
        <is>
          <t>Felelős</t>
        </is>
      </c>
      <c r="D3" s="2" t="inlineStr">
        <is>
          <t>Határidő</t>
        </is>
      </c>
      <c r="E3" s="2" t="inlineStr">
        <is>
          <t>Prioritás</t>
        </is>
      </c>
      <c r="F3" s="2" t="inlineStr">
        <is>
          <t>Státusz</t>
        </is>
      </c>
      <c r="G3" s="2" t="inlineStr">
        <is>
          <t>Haladás %</t>
        </is>
      </c>
      <c r="H3" s="2" t="inlineStr">
        <is>
          <t>Költségvetés</t>
        </is>
      </c>
      <c r="I3" s="2" t="inlineStr">
        <is>
          <t>Megjegyzés</t>
        </is>
      </c>
    </row>
    <row r="4">
      <c r="A4" s="16" t="inlineStr">
        <is>
          <t>Vészhelyzeti alap kialakítása</t>
        </is>
      </c>
      <c r="B4" s="16" t="inlineStr">
        <is>
          <t>Megtakarítás</t>
        </is>
      </c>
      <c r="C4" s="16" t="inlineStr">
        <is>
          <t>Nagy Péter</t>
        </is>
      </c>
      <c r="D4" s="17" t="inlineStr">
        <is>
          <t>2026.03.31.</t>
        </is>
      </c>
      <c r="E4" s="16" t="inlineStr">
        <is>
          <t>Magas</t>
        </is>
      </c>
      <c r="F4" s="16" t="inlineStr">
        <is>
          <t>Kész</t>
        </is>
      </c>
      <c r="G4" s="18" t="n">
        <v>1</v>
      </c>
      <c r="H4" s="19" t="n">
        <v>600000</v>
      </c>
      <c r="I4" s="16" t="inlineStr">
        <is>
          <t>Havi jövedelem 3x-osa</t>
        </is>
      </c>
    </row>
    <row r="5">
      <c r="A5" s="20" t="inlineStr">
        <is>
          <t>Lakásfelújítás tervezése</t>
        </is>
      </c>
      <c r="B5" s="20" t="inlineStr">
        <is>
          <t>Otthon</t>
        </is>
      </c>
      <c r="C5" s="20" t="inlineStr">
        <is>
          <t>Kovács Anna</t>
        </is>
      </c>
      <c r="D5" s="21" t="inlineStr">
        <is>
          <t>2026.06.30.</t>
        </is>
      </c>
      <c r="E5" s="20" t="inlineStr">
        <is>
          <t>Közepes</t>
        </is>
      </c>
      <c r="F5" s="20" t="inlineStr">
        <is>
          <t>Folyamatban</t>
        </is>
      </c>
      <c r="G5" s="22" t="n">
        <v>0.45</v>
      </c>
      <c r="H5" s="23" t="n">
        <v>1500000</v>
      </c>
      <c r="I5" s="20" t="inlineStr">
        <is>
          <t>Fürdőszoba és konyha</t>
        </is>
      </c>
    </row>
    <row r="6">
      <c r="A6" s="16" t="inlineStr">
        <is>
          <t>Nyaralás megszervezése</t>
        </is>
      </c>
      <c r="B6" s="16" t="inlineStr">
        <is>
          <t>Szabadidő</t>
        </is>
      </c>
      <c r="C6" s="16" t="inlineStr">
        <is>
          <t>Szabó Gábor</t>
        </is>
      </c>
      <c r="D6" s="17" t="inlineStr">
        <is>
          <t>2026.07.15.</t>
        </is>
      </c>
      <c r="E6" s="16" t="inlineStr">
        <is>
          <t>Alacsony</t>
        </is>
      </c>
      <c r="F6" s="16" t="inlineStr">
        <is>
          <t>Folyamatban</t>
        </is>
      </c>
      <c r="G6" s="18" t="n">
        <v>0.3</v>
      </c>
      <c r="H6" s="19" t="n">
        <v>350000</v>
      </c>
      <c r="I6" s="16" t="inlineStr">
        <is>
          <t>Balaton, 1 hét</t>
        </is>
      </c>
    </row>
    <row r="7">
      <c r="A7" s="20" t="inlineStr">
        <is>
          <t>Céges adóbevallás előkészítése</t>
        </is>
      </c>
      <c r="B7" s="20" t="inlineStr">
        <is>
          <t>Adózás</t>
        </is>
      </c>
      <c r="C7" s="20" t="inlineStr">
        <is>
          <t>Tóth Erzsébet</t>
        </is>
      </c>
      <c r="D7" s="21" t="inlineStr">
        <is>
          <t>2026.05.20.</t>
        </is>
      </c>
      <c r="E7" s="20" t="inlineStr">
        <is>
          <t>Magas</t>
        </is>
      </c>
      <c r="F7" s="20" t="inlineStr">
        <is>
          <t>Folyamatban</t>
        </is>
      </c>
      <c r="G7" s="22" t="n">
        <v>0.6</v>
      </c>
      <c r="H7" s="23" t="n">
        <v>0</v>
      </c>
      <c r="I7" s="20" t="inlineStr">
        <is>
          <t>NAV határidő betartása</t>
        </is>
      </c>
    </row>
    <row r="8">
      <c r="A8" s="16" t="inlineStr">
        <is>
          <t>Nyugdíjcélú megtakarítás indítása</t>
        </is>
      </c>
      <c r="B8" s="16" t="inlineStr">
        <is>
          <t>Megtakarítás</t>
        </is>
      </c>
      <c r="C8" s="16" t="inlineStr">
        <is>
          <t>Horváth Zoltán</t>
        </is>
      </c>
      <c r="D8" s="17" t="inlineStr">
        <is>
          <t>2026.02.28.</t>
        </is>
      </c>
      <c r="E8" s="16" t="inlineStr">
        <is>
          <t>Magas</t>
        </is>
      </c>
      <c r="F8" s="16" t="inlineStr">
        <is>
          <t>Kész</t>
        </is>
      </c>
      <c r="G8" s="18" t="n">
        <v>1</v>
      </c>
      <c r="H8" s="19" t="n">
        <v>200000</v>
      </c>
      <c r="I8" s="16" t="inlineStr">
        <is>
          <t>Önkéntes nyugdíjpénztár</t>
        </is>
      </c>
    </row>
    <row r="9">
      <c r="A9" s="20" t="inlineStr">
        <is>
          <t>Autó cseréje</t>
        </is>
      </c>
      <c r="B9" s="20" t="inlineStr">
        <is>
          <t>Nagyobb beszerzés</t>
        </is>
      </c>
      <c r="C9" s="20" t="inlineStr">
        <is>
          <t>Kiss Mária</t>
        </is>
      </c>
      <c r="D9" s="21" t="inlineStr">
        <is>
          <t>2026.09.30.</t>
        </is>
      </c>
      <c r="E9" s="20" t="inlineStr">
        <is>
          <t>Közepes</t>
        </is>
      </c>
      <c r="F9" s="20" t="inlineStr">
        <is>
          <t>Nem kezdődött el</t>
        </is>
      </c>
      <c r="G9" s="22" t="n">
        <v>0</v>
      </c>
      <c r="H9" s="23" t="n">
        <v>4500000</v>
      </c>
      <c r="I9" s="20" t="inlineStr">
        <is>
          <t>Használt autó, hitel nélkül</t>
        </is>
      </c>
    </row>
    <row r="10">
      <c r="A10" s="16" t="inlineStr">
        <is>
          <t>Gyermek iskolakezdés</t>
        </is>
      </c>
      <c r="B10" s="16" t="inlineStr">
        <is>
          <t>Család</t>
        </is>
      </c>
      <c r="C10" s="16" t="inlineStr">
        <is>
          <t>Nagy Péter</t>
        </is>
      </c>
      <c r="D10" s="17" t="inlineStr">
        <is>
          <t>2026.08.20.</t>
        </is>
      </c>
      <c r="E10" s="16" t="inlineStr">
        <is>
          <t>Magas</t>
        </is>
      </c>
      <c r="F10" s="16" t="inlineStr">
        <is>
          <t>Nem kezdődött el</t>
        </is>
      </c>
      <c r="G10" s="18" t="n">
        <v>0</v>
      </c>
      <c r="H10" s="19" t="n">
        <v>180000</v>
      </c>
      <c r="I10" s="16" t="inlineStr">
        <is>
          <t>Tankönyvek, felszerelés</t>
        </is>
      </c>
    </row>
    <row r="11">
      <c r="A11" s="20" t="inlineStr">
        <is>
          <t>Továbbképzés / tanfolyam</t>
        </is>
      </c>
      <c r="B11" s="20" t="inlineStr">
        <is>
          <t>Fejlődés</t>
        </is>
      </c>
      <c r="C11" s="20" t="inlineStr">
        <is>
          <t>Kovács Anna</t>
        </is>
      </c>
      <c r="D11" s="21" t="inlineStr">
        <is>
          <t>2026.11.30.</t>
        </is>
      </c>
      <c r="E11" s="20" t="inlineStr">
        <is>
          <t>Közepes</t>
        </is>
      </c>
      <c r="F11" s="20" t="inlineStr">
        <is>
          <t>Folyamatban</t>
        </is>
      </c>
      <c r="G11" s="22" t="n">
        <v>0.2</v>
      </c>
      <c r="H11" s="23" t="n">
        <v>120000</v>
      </c>
      <c r="I11" s="20" t="inlineStr">
        <is>
          <t>Online marketing kurzus</t>
        </is>
      </c>
    </row>
    <row r="12">
      <c r="A12" s="16" t="inlineStr">
        <is>
          <t>Otthoni iroda kialakítása</t>
        </is>
      </c>
      <c r="B12" s="16" t="inlineStr">
        <is>
          <t>Otthon</t>
        </is>
      </c>
      <c r="C12" s="16" t="inlineStr">
        <is>
          <t>Szabó Gábor</t>
        </is>
      </c>
      <c r="D12" s="17" t="inlineStr">
        <is>
          <t>2026.04.15.</t>
        </is>
      </c>
      <c r="E12" s="16" t="inlineStr">
        <is>
          <t>Alacsony</t>
        </is>
      </c>
      <c r="F12" s="16" t="inlineStr">
        <is>
          <t>Kész</t>
        </is>
      </c>
      <c r="G12" s="18" t="n">
        <v>1</v>
      </c>
      <c r="H12" s="19" t="n">
        <v>250000</v>
      </c>
      <c r="I12" s="16" t="inlineStr">
        <is>
          <t>Home office fejlesztés</t>
        </is>
      </c>
    </row>
    <row r="13"/>
    <row r="14">
      <c r="A14" s="24" t="inlineStr">
        <is>
          <t>Összegzés</t>
        </is>
      </c>
    </row>
    <row r="15">
      <c r="A15" s="25" t="inlineStr">
        <is>
          <t>Kész feladatok száma:</t>
        </is>
      </c>
      <c r="B15" s="24">
        <f>COUNTIF(F4:F12,"Kész")</f>
        <v/>
      </c>
    </row>
    <row r="16">
      <c r="A16" s="25" t="inlineStr">
        <is>
          <t>Folyamatban lévő feladatok:</t>
        </is>
      </c>
      <c r="B16" s="24">
        <f>COUNTIF(F4:F12,"Folyamatban")</f>
        <v/>
      </c>
    </row>
    <row r="17">
      <c r="A17" s="25" t="inlineStr">
        <is>
          <t>Nem kezdődött el:</t>
        </is>
      </c>
      <c r="B17" s="24">
        <f>COUNTIF(F4:F12,"Nem kezdődött el")</f>
        <v/>
      </c>
    </row>
    <row r="18">
      <c r="A18" s="25" t="inlineStr">
        <is>
          <t>Teljes tervezett költségvetés:</t>
        </is>
      </c>
      <c r="B18" s="26">
        <f>SUM(H4:H12)</f>
        <v/>
      </c>
    </row>
  </sheetData>
  <mergeCells count="1">
    <mergeCell ref="A1:I1"/>
  </mergeCells>
  <conditionalFormatting sqref="F4:F12">
    <cfRule type="expression" priority="1" dxfId="0">
      <formula>F4="Kész"</formula>
    </cfRule>
    <cfRule type="expression" priority="2" dxfId="1">
      <formula>F4="Késésben"</formula>
    </cfRule>
    <cfRule type="expression" priority="3" dxfId="2">
      <formula>F4="Nem kezdődött el"</formula>
    </cfRule>
  </conditionalFormatting>
  <dataValidations count="2">
    <dataValidation sqref="E4:E12" showErrorMessage="1" showInputMessage="1" allowBlank="1" type="list">
      <formula1>"Alacsony,Közepes,Magas"</formula1>
    </dataValidation>
    <dataValidation sqref="F4:F12" showErrorMessage="1" showInputMessage="1" allowBlank="1" type="list">
      <formula1>"Nem kezdődött el,Folyamatban,Kész,Késésben"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ÉVES ÖSSZESÍTŐ ÉS KIMUTATÁS</t>
        </is>
      </c>
    </row>
    <row r="2"/>
    <row r="3">
      <c r="A3" s="27" t="inlineStr">
        <is>
          <t>Éves bevétel terv</t>
        </is>
      </c>
      <c r="B3" s="28">
        <f>'Havi tervezés'!B17</f>
        <v/>
      </c>
    </row>
    <row r="4">
      <c r="A4" s="27" t="inlineStr">
        <is>
          <t>Éves bevétel tény</t>
        </is>
      </c>
      <c r="B4" s="28">
        <f>'Havi tervezés'!C17</f>
        <v/>
      </c>
    </row>
    <row r="5">
      <c r="A5" s="27" t="inlineStr">
        <is>
          <t>Éves kiadás terv</t>
        </is>
      </c>
      <c r="B5" s="28">
        <f>'Havi tervezés'!D17</f>
        <v/>
      </c>
    </row>
    <row r="6">
      <c r="A6" s="27" t="inlineStr">
        <is>
          <t>Éves kiadás tény</t>
        </is>
      </c>
      <c r="B6" s="28">
        <f>'Havi tervezés'!E17</f>
        <v/>
      </c>
    </row>
    <row r="7">
      <c r="A7" s="27" t="inlineStr">
        <is>
          <t>Éves egyenleg (tény)</t>
        </is>
      </c>
      <c r="B7" s="28">
        <f>'Havi tervezés'!G17</f>
        <v/>
      </c>
    </row>
    <row r="8">
      <c r="A8" s="27" t="inlineStr">
        <is>
          <t>Átlagos havi megtakarítás</t>
        </is>
      </c>
      <c r="B8" s="28">
        <f>IFERROR('Havi tervezés'!G17/12,0)</f>
        <v/>
      </c>
    </row>
    <row r="9"/>
    <row r="10">
      <c r="A10" s="24" t="inlineStr">
        <is>
          <t>Válassz hónapot:</t>
        </is>
      </c>
      <c r="B10" s="29" t="inlineStr">
        <is>
          <t>2026. január</t>
        </is>
      </c>
    </row>
    <row r="11">
      <c r="A11" s="25" t="inlineStr">
        <is>
          <t>Bevétel tény (kiválasztott hónap)</t>
        </is>
      </c>
      <c r="B11" s="28">
        <f>IFERROR(VLOOKUP($B$10,'Havi tervezés'!$A$4:$J$15,3,0),0)</f>
        <v/>
      </c>
    </row>
    <row r="12">
      <c r="A12" s="25" t="inlineStr">
        <is>
          <t>Kiadás tény (kiválasztott hónap)</t>
        </is>
      </c>
      <c r="B12" s="28">
        <f>IFERROR(VLOOKUP($B$10,'Havi tervezés'!$A$4:$J$15,5,0),0)</f>
        <v/>
      </c>
    </row>
    <row r="13">
      <c r="A13" s="25" t="inlineStr">
        <is>
          <t>Egyenleg tény (kiválasztott hónap)</t>
        </is>
      </c>
      <c r="B13" s="28">
        <f>IFERROR(VLOOKUP($B$10,'Havi tervezés'!$A$4:$J$15,7,0),0)</f>
        <v/>
      </c>
    </row>
    <row r="14"/>
    <row r="15">
      <c r="A15" s="24" t="inlineStr">
        <is>
          <t>KIADÁS KATEGÓRIÁK SZERINT</t>
        </is>
      </c>
    </row>
    <row r="16">
      <c r="A16" s="2" t="inlineStr">
        <is>
          <t>Kategória</t>
        </is>
      </c>
      <c r="B16" s="2" t="inlineStr">
        <is>
          <t>Éves keret</t>
        </is>
      </c>
      <c r="C16" s="2" t="inlineStr">
        <is>
          <t>Tényleges kiadás</t>
        </is>
      </c>
      <c r="D16" s="2" t="inlineStr">
        <is>
          <t>Eltérés</t>
        </is>
      </c>
    </row>
    <row r="17">
      <c r="A17" s="3" t="inlineStr">
        <is>
          <t>Lakhatás</t>
        </is>
      </c>
      <c r="B17" s="30" t="n">
        <v>1500000</v>
      </c>
      <c r="C17" s="30" t="n">
        <v>1480000</v>
      </c>
      <c r="D17" s="30">
        <f>C17-B17</f>
        <v/>
      </c>
    </row>
    <row r="18">
      <c r="A18" s="8" t="inlineStr">
        <is>
          <t>Élelmiszer</t>
        </is>
      </c>
      <c r="B18" s="31" t="n">
        <v>900000</v>
      </c>
      <c r="C18" s="31" t="n">
        <v>950000</v>
      </c>
      <c r="D18" s="31">
        <f>C18-B18</f>
        <v/>
      </c>
    </row>
    <row r="19">
      <c r="A19" s="3" t="inlineStr">
        <is>
          <t>Közlekedés</t>
        </is>
      </c>
      <c r="B19" s="30" t="n">
        <v>500000</v>
      </c>
      <c r="C19" s="30" t="n">
        <v>520000</v>
      </c>
      <c r="D19" s="30">
        <f>C19-B19</f>
        <v/>
      </c>
    </row>
    <row r="20">
      <c r="A20" s="8" t="inlineStr">
        <is>
          <t>Szórakozás</t>
        </is>
      </c>
      <c r="B20" s="31" t="n">
        <v>350000</v>
      </c>
      <c r="C20" s="31" t="n">
        <v>310000</v>
      </c>
      <c r="D20" s="31">
        <f>C20-B20</f>
        <v/>
      </c>
    </row>
    <row r="21">
      <c r="A21" s="3" t="inlineStr">
        <is>
          <t>Megtakarítás</t>
        </is>
      </c>
      <c r="B21" s="30" t="n">
        <v>600000</v>
      </c>
      <c r="C21" s="30" t="n">
        <v>620000</v>
      </c>
      <c r="D21" s="30">
        <f>C21-B21</f>
        <v/>
      </c>
    </row>
    <row r="22">
      <c r="A22" s="8" t="inlineStr">
        <is>
          <t>Egyéb</t>
        </is>
      </c>
      <c r="B22" s="31" t="n">
        <v>300000</v>
      </c>
      <c r="C22" s="31" t="n">
        <v>340000</v>
      </c>
      <c r="D22" s="31">
        <f>C22-B22</f>
        <v/>
      </c>
    </row>
  </sheetData>
  <mergeCells count="1">
    <mergeCell ref="A1:H1"/>
  </mergeCells>
  <conditionalFormatting sqref="D17:D22">
    <cfRule type="expression" priority="1" dxfId="1">
      <formula>D17&gt;0</formula>
    </cfRule>
    <cfRule type="expression" priority="2" dxfId="0">
      <formula>D17&lt;=0</formula>
    </cfRule>
  </conditionalFormatting>
  <dataValidations count="1">
    <dataValidation sqref="B10" showErrorMessage="1" showInputMessage="1" allowBlank="1" type="list">
      <formula1>"2026. január,2026. február,2026. március,2026. április,2026. május,2026. június,2026. július,2026. augusztus,2026. szeptember,2026. október,2026. november,2026. december"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ÚTMUTATÓ AZ ÉVES TERVEZŐ HASZNÁLATÁHOZ</t>
        </is>
      </c>
    </row>
    <row r="2"/>
    <row r="3">
      <c r="A3" s="2" t="inlineStr">
        <is>
          <t>Terület</t>
        </is>
      </c>
      <c r="B3" s="2" t="inlineStr">
        <is>
          <t>Leírás</t>
        </is>
      </c>
    </row>
    <row r="4">
      <c r="A4" s="32" t="inlineStr">
        <is>
          <t>Cél</t>
        </is>
      </c>
      <c r="B4" s="33" t="inlineStr">
        <is>
          <t>Ez a munkafüzet segíti az éves pénzügyi és feladat-tervezést, a bevételek, kiadások és célok nyomon követését 2026-ra.</t>
        </is>
      </c>
    </row>
    <row r="5">
      <c r="A5" s="34" t="inlineStr">
        <is>
          <t>Havi tervezés munkalap</t>
        </is>
      </c>
      <c r="B5" s="35" t="inlineStr">
        <is>
          <t>Havi bontásban rögzítheted a tervezett és tényleges bevételeket, kiadásokat. A sárga hátterű cellák szerkeszthetők, a többi automatikusan számol.</t>
        </is>
      </c>
    </row>
    <row r="6">
      <c r="A6" s="32" t="inlineStr">
        <is>
          <t>Egyenleg terv / tény</t>
        </is>
      </c>
      <c r="B6" s="33" t="inlineStr">
        <is>
          <t>A bevétel és kiadás különbsége, automatikusan számolt oszlopok (F és G).</t>
        </is>
      </c>
    </row>
    <row r="7">
      <c r="A7" s="34" t="inlineStr">
        <is>
          <t>Eltérés oszlop</t>
        </is>
      </c>
      <c r="B7" s="35" t="inlineStr">
        <is>
          <t>A tényleges és tervezett egyenleg különbsége. Zöld = terven felüli teljesítés, piros = elmaradás.</t>
        </is>
      </c>
    </row>
    <row r="8">
      <c r="A8" s="32" t="inlineStr">
        <is>
          <t>Teljesítés %</t>
        </is>
      </c>
      <c r="B8" s="33" t="inlineStr">
        <is>
          <t>A tényleges bevétel a tervezetthez viszonyítva, százalékban kifejezve.</t>
        </is>
      </c>
    </row>
    <row r="9">
      <c r="A9" s="34" t="inlineStr">
        <is>
          <t>Célok és feladatok munkalap</t>
        </is>
      </c>
      <c r="B9" s="35" t="inlineStr">
        <is>
          <t>Itt vezetheted az éves célokat, projekteket felelőssel, határidővel, prioritással és haladással.</t>
        </is>
      </c>
    </row>
    <row r="10">
      <c r="A10" s="32" t="inlineStr">
        <is>
          <t>Legördülő listák</t>
        </is>
      </c>
      <c r="B10" s="33" t="inlineStr">
        <is>
          <t>A Prioritás és Státusz oszlopokban legördülő menüből választhatsz az adatok konzisztenciája érdekében.</t>
        </is>
      </c>
    </row>
    <row r="11">
      <c r="A11" s="34" t="inlineStr">
        <is>
          <t>Összesítő munkalap</t>
        </is>
      </c>
      <c r="B11" s="35" t="inlineStr">
        <is>
          <t>Vezetői összefoglaló: éves KPI-k, hónap-választó VLOOKUP kereséssel, kategória szerinti kiadás-bontás és diagramok.</t>
        </is>
      </c>
    </row>
    <row r="12">
      <c r="A12" s="32" t="inlineStr">
        <is>
          <t>Hónap-választó</t>
        </is>
      </c>
      <c r="B12" s="33" t="inlineStr">
        <is>
          <t>A B oszlopba írt cella legördülő listából választható, és automatikusan lekéri a kiválasztott hónap adatait a Havi tervezés lapról.</t>
        </is>
      </c>
    </row>
    <row r="13">
      <c r="A13" s="34" t="inlineStr">
        <is>
          <t>Diagramok</t>
        </is>
      </c>
      <c r="B13" s="35" t="inlineStr">
        <is>
          <t>Oszlopdiagram a havi bevétel-kiadás összevetésére, vonaldiagram az egyenleg trendjére, kördiagram a kiadási kategóriák megoszlására.</t>
        </is>
      </c>
    </row>
    <row r="14">
      <c r="A14" s="32" t="inlineStr">
        <is>
          <t>Frissítés</t>
        </is>
      </c>
      <c r="B14" s="33" t="inlineStr">
        <is>
          <t>A sárga cellák módosításakor minden számított mező (SUM, IF, VLOOKUP, COUNTIF) automatikusan frissül.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2026-07-14T08:23:55Z</dcterms:created>
  <dcterms:modified xmlns:dcterms="http://purl.org/dc/terms/" xmlns:xsi="http://www.w3.org/2001/XMLSchema-instance" xsi:type="dcterms:W3CDTF">2026-07-14T08:23:55Z</dcterms:modified>
</cp:coreProperties>
</file>