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öltségvetés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Beállítások" sheetId="3" state="visible" r:id="rId3"/>
  </sheets>
  <definedNames>
    <definedName name="_xlnm._FilterDatabase" localSheetId="0" hidden="1">'Költségvetés'!$A$1:$M$101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 ##0 &quot;Ft&quot;"/>
    <numFmt numFmtId="165" formatCode="yyyy&quot;.&quot;mm&quot;.&quot;dd&quot;.&quot;"/>
    <numFmt numFmtId="166" formatCode="0.0%"/>
  </numFmts>
  <fonts count="5">
    <font>
      <name val="Calibri"/>
      <family val="2"/>
      <color theme="1"/>
      <sz val="11"/>
      <scheme val="minor"/>
    </font>
    <font>
      <b val="1"/>
      <color rgb="00FFFFFF"/>
      <sz val="11"/>
    </font>
    <font>
      <color rgb="001F2937"/>
      <sz val="10"/>
    </font>
    <font>
      <b val="1"/>
      <color rgb="00111827"/>
      <sz val="10"/>
    </font>
    <font>
      <b val="1"/>
      <color rgb="00FFFFFF"/>
      <sz val="14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4" fontId="2" fillId="3" borderId="1" applyAlignment="1" pivotButton="0" quotePrefix="0" xfId="0">
      <alignment horizontal="right" vertical="center"/>
    </xf>
    <xf numFmtId="164" fontId="2" fillId="4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center" vertical="center"/>
    </xf>
    <xf numFmtId="164" fontId="2" fillId="5" borderId="1" applyAlignment="1" pivotButton="0" quotePrefix="0" xfId="0">
      <alignment horizontal="right" vertical="center"/>
    </xf>
    <xf numFmtId="0" fontId="1" fillId="6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1" fontId="3" fillId="4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166" fontId="2" fillId="5" borderId="1" applyAlignment="1" pivotButton="0" quotePrefix="0" xfId="0">
      <alignment horizontal="right" vertical="center"/>
    </xf>
    <xf numFmtId="1" fontId="2" fillId="4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left" vertical="center"/>
    </xf>
    <xf numFmtId="166" fontId="2" fillId="4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left" vertical="center"/>
    </xf>
    <xf numFmtId="0" fontId="2" fillId="4" borderId="1" pivotButton="0" quotePrefix="0" xfId="0"/>
    <xf numFmtId="0" fontId="2" fillId="3" borderId="1" applyAlignment="1" pivotButton="0" quotePrefix="0" xfId="0">
      <alignment horizontal="left" vertical="top" wrapText="1"/>
    </xf>
    <xf numFmtId="0" fontId="2" fillId="5" borderId="1" pivotButton="0" quotePrefix="0" xfId="0"/>
    <xf numFmtId="0" fontId="1" fillId="6" borderId="1" pivotButton="0" quotePrefix="0" xfId="0"/>
    <xf numFmtId="0" fontId="3" fillId="5" borderId="1" applyAlignment="1" pivotButton="0" quotePrefix="0" xfId="0">
      <alignment horizontal="left" vertical="top" wrapText="1"/>
    </xf>
    <xf numFmtId="0" fontId="2" fillId="5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  <xf numFmtId="0" fontId="2" fillId="4" borderId="1" applyAlignment="1" pivotButton="0" quotePrefix="0" xfId="0">
      <alignment horizontal="left" vertical="top" wrapText="1"/>
    </xf>
    <xf numFmtId="164" fontId="2" fillId="3" borderId="1" applyAlignment="1" pivotButton="0" quotePrefix="0" xfId="0">
      <alignment horizontal="right" vertical="center"/>
    </xf>
    <xf numFmtId="164" fontId="2" fillId="4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center" vertical="center"/>
    </xf>
    <xf numFmtId="164" fontId="2" fillId="5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0" fontId="0" fillId="0" borderId="4" pivotButton="0" quotePrefix="0" xfId="0"/>
    <xf numFmtId="0" fontId="0" fillId="0" borderId="5" pivotButton="0" quotePrefix="0" xfId="0"/>
    <xf numFmtId="166" fontId="2" fillId="5" borderId="1" applyAlignment="1" pivotButton="0" quotePrefix="0" xfId="0">
      <alignment horizontal="right" vertical="center"/>
    </xf>
    <xf numFmtId="166" fontId="2" fillId="4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b val="1"/>
        <color rgb="00DC2626"/>
        <sz val="10"/>
      </font>
      <fill>
        <patternFill patternType="solid">
          <fgColor rgb="00FEE2E2"/>
        </patternFill>
      </fill>
    </dxf>
    <dxf>
      <font>
        <b val="1"/>
        <color rgb="0016A34A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Tényleges költségek kategóriánként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'Összesítő'!$C$13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'Összesítő'!$A$14:$A$21</f>
            </numRef>
          </cat>
          <val>
            <numRef>
              <f>'Összesítő'!$C$14:$C$21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Tervezett és tényleges költség kategóriánként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'Összesítő'!B13</f>
            </strRef>
          </tx>
          <spPr>
            <a:solidFill xmlns:a="http://schemas.openxmlformats.org/drawingml/2006/main">
              <a:srgbClr val="94A3B8"/>
            </a:solidFill>
            <a:ln xmlns:a="http://schemas.openxmlformats.org/drawingml/2006/main">
              <a:prstDash val="solid"/>
            </a:ln>
          </spPr>
          <cat>
            <numRef>
              <f>'Összesítő'!$A$14:$A$21</f>
            </numRef>
          </cat>
          <val>
            <numRef>
              <f>'Összesítő'!$B$14:$B$21</f>
            </numRef>
          </val>
        </ser>
        <ser>
          <idx val="1"/>
          <order val="1"/>
          <tx>
            <strRef>
              <f>'Összesítő'!C13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'Összesítő'!$A$14:$A$21</f>
            </numRef>
          </cat>
          <val>
            <numRef>
              <f>'Összesítő'!$C$14:$C$21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Kategória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3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30" customWidth="1" min="3" max="3"/>
    <col width="32" customWidth="1" min="4" max="4"/>
    <col width="20" customWidth="1" min="5" max="5"/>
    <col width="16" customWidth="1" min="6" max="6"/>
    <col width="18" customWidth="1" min="7" max="7"/>
    <col width="18" customWidth="1" min="8" max="8"/>
    <col width="18" customWidth="1" min="9" max="9"/>
    <col width="16" customWidth="1" min="10" max="10"/>
    <col width="16" customWidth="1" min="11" max="11"/>
    <col width="16" customWidth="1" min="12" max="12"/>
    <col width="38" customWidth="1" min="13" max="13"/>
  </cols>
  <sheetData>
    <row r="1" ht="28" customHeight="1">
      <c r="A1" s="1" t="inlineStr">
        <is>
          <t>Tételazonosító</t>
        </is>
      </c>
      <c r="B1" s="1" t="inlineStr">
        <is>
          <t>Kategória</t>
        </is>
      </c>
      <c r="C1" s="1" t="inlineStr">
        <is>
          <t>Tétel / szolgáltatás</t>
        </is>
      </c>
      <c r="D1" s="1" t="inlineStr">
        <is>
          <t>Szolgáltató neve</t>
        </is>
      </c>
      <c r="E1" s="1" t="inlineStr">
        <is>
          <t>Kapcsolattartó</t>
        </is>
      </c>
      <c r="F1" s="1" t="inlineStr">
        <is>
          <t>Város</t>
        </is>
      </c>
      <c r="G1" s="1" t="inlineStr">
        <is>
          <t>Tervezett összeg (Ft)</t>
        </is>
      </c>
      <c r="H1" s="1" t="inlineStr">
        <is>
          <t>Tényleges összeg (Ft)</t>
        </is>
      </c>
      <c r="I1" s="1" t="inlineStr">
        <is>
          <t>Befizetett előleg (Ft)</t>
        </is>
      </c>
      <c r="J1" s="1" t="inlineStr">
        <is>
          <t>Hátralék (Ft)</t>
        </is>
      </c>
      <c r="K1" s="1" t="inlineStr">
        <is>
          <t>Fizetési határidő</t>
        </is>
      </c>
      <c r="L1" s="1" t="inlineStr">
        <is>
          <t>Státusz</t>
        </is>
      </c>
      <c r="M1" s="1" t="inlineStr">
        <is>
          <t>Megjegyzés</t>
        </is>
      </c>
    </row>
    <row r="2">
      <c r="A2" s="2" t="inlineStr">
        <is>
          <t>ESK-001</t>
        </is>
      </c>
      <c r="B2" s="3" t="inlineStr">
        <is>
          <t>Helyszín és étkezés</t>
        </is>
      </c>
      <c r="C2" s="3" t="inlineStr">
        <is>
          <t>Rendezvényhelyszín és bankett</t>
        </is>
      </c>
      <c r="D2" s="3" t="inlineStr">
        <is>
          <t>Duna-part Rendezvényház Kft.</t>
        </is>
      </c>
      <c r="E2" s="3" t="inlineStr">
        <is>
          <t>Balogh Krisztina</t>
        </is>
      </c>
      <c r="F2" s="3" t="inlineStr">
        <is>
          <t>Budapest</t>
        </is>
      </c>
      <c r="G2" s="29" t="n">
        <v>2400000</v>
      </c>
      <c r="H2" s="29" t="n">
        <v>2400000</v>
      </c>
      <c r="I2" s="29" t="n">
        <v>720000</v>
      </c>
      <c r="J2" s="30">
        <f>IF($C2="","",MAX(SUM(H2)-SUM(I2),0))</f>
        <v/>
      </c>
      <c r="K2" s="31" t="n">
        <v>46127</v>
      </c>
      <c r="L2" s="2" t="inlineStr">
        <is>
          <t>Előleg fizetve</t>
        </is>
      </c>
      <c r="M2" s="3" t="inlineStr">
        <is>
          <t>180 fős bankett, szombati felár nélkül</t>
        </is>
      </c>
    </row>
    <row r="3">
      <c r="A3" s="2" t="inlineStr">
        <is>
          <t>ESK-002</t>
        </is>
      </c>
      <c r="B3" s="3" t="inlineStr">
        <is>
          <t>Fotós és videós</t>
        </is>
      </c>
      <c r="C3" s="3" t="inlineStr">
        <is>
          <t>Egész napos fotózás</t>
        </is>
      </c>
      <c r="D3" s="3" t="inlineStr">
        <is>
          <t>Nagy Péter Fotográfia</t>
        </is>
      </c>
      <c r="E3" s="3" t="inlineStr">
        <is>
          <t>Nagy Péter</t>
        </is>
      </c>
      <c r="F3" s="3" t="inlineStr">
        <is>
          <t>Szeged</t>
        </is>
      </c>
      <c r="G3" s="29" t="n">
        <v>480000</v>
      </c>
      <c r="H3" s="29" t="n">
        <v>0</v>
      </c>
      <c r="I3" s="29" t="n">
        <v>0</v>
      </c>
      <c r="J3" s="32">
        <f>IF($C3="","",MAX(SUM(H3)-SUM(I3),0))</f>
        <v/>
      </c>
      <c r="K3" s="31" t="n">
        <v>46152</v>
      </c>
      <c r="L3" s="2" t="inlineStr">
        <is>
          <t>Szerződve</t>
        </is>
      </c>
      <c r="M3" s="3" t="inlineStr">
        <is>
          <t>Szerződés aláírva, díj az esküvő után esedékes</t>
        </is>
      </c>
    </row>
    <row r="4">
      <c r="A4" s="2" t="inlineStr">
        <is>
          <t>ESK-003</t>
        </is>
      </c>
      <c r="B4" s="3" t="inlineStr">
        <is>
          <t>Fotós és videós</t>
        </is>
      </c>
      <c r="C4" s="3" t="inlineStr">
        <is>
          <t>Videóklip és rövid film</t>
        </is>
      </c>
      <c r="D4" s="3" t="inlineStr">
        <is>
          <t>Kovács Anna Film</t>
        </is>
      </c>
      <c r="E4" s="3" t="inlineStr">
        <is>
          <t>Kovács Anna</t>
        </is>
      </c>
      <c r="F4" s="3" t="inlineStr">
        <is>
          <t>Debrecen</t>
        </is>
      </c>
      <c r="G4" s="29" t="n">
        <v>390000</v>
      </c>
      <c r="H4" s="29" t="n">
        <v>0</v>
      </c>
      <c r="I4" s="29" t="n">
        <v>0</v>
      </c>
      <c r="J4" s="30">
        <f>IF($C4="","",MAX(SUM(H4)-SUM(I4),0))</f>
        <v/>
      </c>
      <c r="K4" s="31" t="n"/>
      <c r="L4" s="2" t="inlineStr">
        <is>
          <t>Ajánlat bekérve</t>
        </is>
      </c>
      <c r="M4" s="3" t="inlineStr">
        <is>
          <t>Két ajánlat összevetése folyamatban</t>
        </is>
      </c>
    </row>
    <row r="5">
      <c r="A5" s="2" t="inlineStr">
        <is>
          <t>ESK-004</t>
        </is>
      </c>
      <c r="B5" s="3" t="inlineStr">
        <is>
          <t>Zene és DJ</t>
        </is>
      </c>
      <c r="C5" s="3" t="inlineStr">
        <is>
          <t>DJ és hangtechnika</t>
        </is>
      </c>
      <c r="D5" s="3" t="inlineStr">
        <is>
          <t>Szabó Gábor egyéni vállalkozó</t>
        </is>
      </c>
      <c r="E5" s="3" t="inlineStr">
        <is>
          <t>Szabó Gábor</t>
        </is>
      </c>
      <c r="F5" s="3" t="inlineStr">
        <is>
          <t>Győr</t>
        </is>
      </c>
      <c r="G5" s="29" t="n">
        <v>260000</v>
      </c>
      <c r="H5" s="29" t="n">
        <v>260000</v>
      </c>
      <c r="I5" s="29" t="n">
        <v>80000</v>
      </c>
      <c r="J5" s="32">
        <f>IF($C5="","",MAX(SUM(H5)-SUM(I5),0))</f>
        <v/>
      </c>
      <c r="K5" s="31" t="n">
        <v>46174</v>
      </c>
      <c r="L5" s="2" t="inlineStr">
        <is>
          <t>Előleg fizetve</t>
        </is>
      </c>
      <c r="M5" s="3" t="inlineStr">
        <is>
          <t>Hangfal és fénytechnika benne van</t>
        </is>
      </c>
    </row>
    <row r="6">
      <c r="A6" s="2" t="inlineStr">
        <is>
          <t>ESK-005</t>
        </is>
      </c>
      <c r="B6" s="3" t="inlineStr">
        <is>
          <t>Dekoráció és virág</t>
        </is>
      </c>
      <c r="C6" s="3" t="inlineStr">
        <is>
          <t>Ceremónia és asztaldekoráció</t>
        </is>
      </c>
      <c r="D6" s="3" t="inlineStr">
        <is>
          <t>Tóth Erzsébet Dekor Bt.</t>
        </is>
      </c>
      <c r="E6" s="3" t="inlineStr">
        <is>
          <t>Tóth Erzsébet</t>
        </is>
      </c>
      <c r="F6" s="3" t="inlineStr">
        <is>
          <t>Pécs</t>
        </is>
      </c>
      <c r="G6" s="29" t="n">
        <v>620000</v>
      </c>
      <c r="H6" s="29" t="n">
        <v>590000</v>
      </c>
      <c r="I6" s="29" t="n">
        <v>0</v>
      </c>
      <c r="J6" s="30">
        <f>IF($C6="","",MAX(SUM(H6)-SUM(I6),0))</f>
        <v/>
      </c>
      <c r="K6" s="31" t="n"/>
      <c r="L6" s="2" t="inlineStr">
        <is>
          <t>Szerződve</t>
        </is>
      </c>
      <c r="M6" s="3" t="inlineStr">
        <is>
          <t>Végleges ár a virágszezon miatt csökkent</t>
        </is>
      </c>
    </row>
    <row r="7">
      <c r="A7" s="2" t="inlineStr">
        <is>
          <t>ESK-006</t>
        </is>
      </c>
      <c r="B7" s="3" t="inlineStr">
        <is>
          <t>Ruházat</t>
        </is>
      </c>
      <c r="C7" s="3" t="inlineStr">
        <is>
          <t>Menyasszonyi ruha</t>
        </is>
      </c>
      <c r="D7" s="3" t="inlineStr">
        <is>
          <t>Horváth Zoltán Szalon Kft.</t>
        </is>
      </c>
      <c r="E7" s="3" t="inlineStr">
        <is>
          <t>Horváth Zoltán</t>
        </is>
      </c>
      <c r="F7" s="3" t="inlineStr">
        <is>
          <t>Budapest</t>
        </is>
      </c>
      <c r="G7" s="29" t="n">
        <v>350000</v>
      </c>
      <c r="H7" s="29" t="n">
        <v>350000</v>
      </c>
      <c r="I7" s="29" t="n">
        <v>100000</v>
      </c>
      <c r="J7" s="32">
        <f>IF($C7="","",MAX(SUM(H7)-SUM(I7),0))</f>
        <v/>
      </c>
      <c r="K7" s="31" t="n"/>
      <c r="L7" s="2" t="inlineStr">
        <is>
          <t>Előleg fizetve</t>
        </is>
      </c>
      <c r="M7" s="3" t="inlineStr">
        <is>
          <t>Próba márciusban</t>
        </is>
      </c>
    </row>
    <row r="8">
      <c r="A8" s="2" t="inlineStr">
        <is>
          <t>ESK-007</t>
        </is>
      </c>
      <c r="B8" s="3" t="inlineStr">
        <is>
          <t>Fodrász és smink</t>
        </is>
      </c>
      <c r="C8" s="3" t="inlineStr">
        <is>
          <t>Smink és frizura</t>
        </is>
      </c>
      <c r="D8" s="3" t="inlineStr">
        <is>
          <t>Kiss Mária egyéni vállalkozó</t>
        </is>
      </c>
      <c r="E8" s="3" t="inlineStr">
        <is>
          <t>Kiss Mária</t>
        </is>
      </c>
      <c r="F8" s="3" t="inlineStr">
        <is>
          <t>Miskolc</t>
        </is>
      </c>
      <c r="G8" s="29" t="n">
        <v>150000</v>
      </c>
      <c r="H8" s="29" t="n">
        <v>0</v>
      </c>
      <c r="I8" s="29" t="n">
        <v>0</v>
      </c>
      <c r="J8" s="30">
        <f>IF($C8="","",MAX(SUM(H8)-SUM(I8),0))</f>
        <v/>
      </c>
      <c r="K8" s="31" t="n"/>
      <c r="L8" s="2" t="inlineStr">
        <is>
          <t>Tervezett</t>
        </is>
      </c>
      <c r="M8" s="3" t="inlineStr">
        <is>
          <t>Kiszállási díj még nincs jóváhagyva</t>
        </is>
      </c>
    </row>
    <row r="9">
      <c r="A9" s="2" t="inlineStr">
        <is>
          <t>ESK-008</t>
        </is>
      </c>
      <c r="B9" s="3" t="inlineStr">
        <is>
          <t>Meghívók és papírtermékek</t>
        </is>
      </c>
      <c r="C9" s="3" t="inlineStr">
        <is>
          <t>Meghívók és ültetési rend</t>
        </is>
      </c>
      <c r="D9" s="3" t="inlineStr">
        <is>
          <t>Varga István Nyomda Kft.</t>
        </is>
      </c>
      <c r="E9" s="3" t="inlineStr">
        <is>
          <t>Varga István</t>
        </is>
      </c>
      <c r="F9" s="3" t="inlineStr">
        <is>
          <t>Kecskemét</t>
        </is>
      </c>
      <c r="G9" s="29" t="n">
        <v>95000</v>
      </c>
      <c r="H9" s="29" t="n">
        <v>95000</v>
      </c>
      <c r="I9" s="29" t="n">
        <v>0</v>
      </c>
      <c r="J9" s="32">
        <f>IF($C9="","",MAX(SUM(H9)-SUM(I9),0))</f>
        <v/>
      </c>
      <c r="K9" s="31" t="n"/>
      <c r="L9" s="2" t="inlineStr">
        <is>
          <t>Teljesítve</t>
        </is>
      </c>
      <c r="M9" s="3" t="inlineStr">
        <is>
          <t>120 db meghívó átvéve</t>
        </is>
      </c>
    </row>
    <row r="10">
      <c r="A10" s="2" t="inlineStr">
        <is>
          <t>ESK-009</t>
        </is>
      </c>
      <c r="B10" s="3" t="inlineStr">
        <is>
          <t>Szállás és transzfer</t>
        </is>
      </c>
      <c r="C10" s="3" t="inlineStr">
        <is>
          <t>Vendégszállás</t>
        </is>
      </c>
      <c r="D10" s="3" t="inlineStr">
        <is>
          <t>Németh Judit Apartmanház</t>
        </is>
      </c>
      <c r="E10" s="3" t="inlineStr">
        <is>
          <t>Németh Judit</t>
        </is>
      </c>
      <c r="F10" s="3" t="inlineStr">
        <is>
          <t>Székesfehérvár</t>
        </is>
      </c>
      <c r="G10" s="29" t="n">
        <v>280000</v>
      </c>
      <c r="H10" s="29" t="n">
        <v>0</v>
      </c>
      <c r="I10" s="29" t="n">
        <v>0</v>
      </c>
      <c r="J10" s="30">
        <f>IF($C10="","",MAX(SUM(H10)-SUM(I10),0))</f>
        <v/>
      </c>
      <c r="K10" s="31" t="n">
        <v>46193</v>
      </c>
      <c r="L10" s="2" t="inlineStr">
        <is>
          <t>Tervezett</t>
        </is>
      </c>
      <c r="M10" s="3" t="inlineStr">
        <is>
          <t>16 főre egy éjszaka</t>
        </is>
      </c>
    </row>
    <row r="11">
      <c r="A11" s="2" t="inlineStr">
        <is>
          <t>ESK-010</t>
        </is>
      </c>
      <c r="B11" s="3" t="inlineStr">
        <is>
          <t>Szállás és transzfer</t>
        </is>
      </c>
      <c r="C11" s="3" t="inlineStr">
        <is>
          <t>Menyasszonyi autó és transzfer</t>
        </is>
      </c>
      <c r="D11" s="3" t="inlineStr">
        <is>
          <t>Farkas Tamás Transzfer Bt.</t>
        </is>
      </c>
      <c r="E11" s="3" t="inlineStr">
        <is>
          <t>Farkas Tamás</t>
        </is>
      </c>
      <c r="F11" s="3" t="inlineStr">
        <is>
          <t>Szombathely</t>
        </is>
      </c>
      <c r="G11" s="29" t="n">
        <v>180000</v>
      </c>
      <c r="H11" s="29" t="n">
        <v>180000</v>
      </c>
      <c r="I11" s="29" t="n">
        <v>50000</v>
      </c>
      <c r="J11" s="32">
        <f>IF($C11="","",MAX(SUM(H11)-SUM(I11),0))</f>
        <v/>
      </c>
      <c r="K11" s="31" t="n"/>
      <c r="L11" s="2" t="inlineStr">
        <is>
          <t>Előleg fizetve</t>
        </is>
      </c>
      <c r="M11" s="3" t="inlineStr">
        <is>
          <t>3 órás csomag</t>
        </is>
      </c>
    </row>
    <row r="12">
      <c r="A12" s="2" t="n"/>
      <c r="B12" s="3" t="n"/>
      <c r="C12" s="3" t="n"/>
      <c r="D12" s="3" t="n"/>
      <c r="E12" s="3" t="n"/>
      <c r="F12" s="3" t="n"/>
      <c r="G12" s="29" t="n"/>
      <c r="H12" s="29" t="n"/>
      <c r="I12" s="29" t="n"/>
      <c r="J12" s="30">
        <f>IF($C12="","",MAX(SUM(H12)-SUM(I12),0))</f>
        <v/>
      </c>
      <c r="K12" s="31" t="n"/>
      <c r="L12" s="2" t="n"/>
      <c r="M12" s="3" t="n"/>
    </row>
    <row r="13">
      <c r="A13" s="2" t="n"/>
      <c r="B13" s="3" t="n"/>
      <c r="C13" s="3" t="n"/>
      <c r="D13" s="3" t="n"/>
      <c r="E13" s="3" t="n"/>
      <c r="F13" s="3" t="n"/>
      <c r="G13" s="29" t="n"/>
      <c r="H13" s="29" t="n"/>
      <c r="I13" s="29" t="n"/>
      <c r="J13" s="32">
        <f>IF($C13="","",MAX(SUM(H13)-SUM(I13),0))</f>
        <v/>
      </c>
      <c r="K13" s="31" t="n"/>
      <c r="L13" s="2" t="n"/>
      <c r="M13" s="3" t="n"/>
    </row>
    <row r="14">
      <c r="A14" s="2" t="n"/>
      <c r="B14" s="3" t="n"/>
      <c r="C14" s="3" t="n"/>
      <c r="D14" s="3" t="n"/>
      <c r="E14" s="3" t="n"/>
      <c r="F14" s="3" t="n"/>
      <c r="G14" s="29" t="n"/>
      <c r="H14" s="29" t="n"/>
      <c r="I14" s="29" t="n"/>
      <c r="J14" s="30">
        <f>IF($C14="","",MAX(SUM(H14)-SUM(I14),0))</f>
        <v/>
      </c>
      <c r="K14" s="31" t="n"/>
      <c r="L14" s="2" t="n"/>
      <c r="M14" s="3" t="n"/>
    </row>
    <row r="15">
      <c r="A15" s="2" t="n"/>
      <c r="B15" s="3" t="n"/>
      <c r="C15" s="3" t="n"/>
      <c r="D15" s="3" t="n"/>
      <c r="E15" s="3" t="n"/>
      <c r="F15" s="3" t="n"/>
      <c r="G15" s="29" t="n"/>
      <c r="H15" s="29" t="n"/>
      <c r="I15" s="29" t="n"/>
      <c r="J15" s="32">
        <f>IF($C15="","",MAX(SUM(H15)-SUM(I15),0))</f>
        <v/>
      </c>
      <c r="K15" s="31" t="n"/>
      <c r="L15" s="2" t="n"/>
      <c r="M15" s="3" t="n"/>
    </row>
    <row r="16">
      <c r="A16" s="2" t="n"/>
      <c r="B16" s="3" t="n"/>
      <c r="C16" s="3" t="n"/>
      <c r="D16" s="3" t="n"/>
      <c r="E16" s="3" t="n"/>
      <c r="F16" s="3" t="n"/>
      <c r="G16" s="29" t="n"/>
      <c r="H16" s="29" t="n"/>
      <c r="I16" s="29" t="n"/>
      <c r="J16" s="30">
        <f>IF($C16="","",MAX(SUM(H16)-SUM(I16),0))</f>
        <v/>
      </c>
      <c r="K16" s="31" t="n"/>
      <c r="L16" s="2" t="n"/>
      <c r="M16" s="3" t="n"/>
    </row>
    <row r="17">
      <c r="A17" s="2" t="n"/>
      <c r="B17" s="3" t="n"/>
      <c r="C17" s="3" t="n"/>
      <c r="D17" s="3" t="n"/>
      <c r="E17" s="3" t="n"/>
      <c r="F17" s="3" t="n"/>
      <c r="G17" s="29" t="n"/>
      <c r="H17" s="29" t="n"/>
      <c r="I17" s="29" t="n"/>
      <c r="J17" s="32">
        <f>IF($C17="","",MAX(SUM(H17)-SUM(I17),0))</f>
        <v/>
      </c>
      <c r="K17" s="31" t="n"/>
      <c r="L17" s="2" t="n"/>
      <c r="M17" s="3" t="n"/>
    </row>
    <row r="18">
      <c r="A18" s="2" t="n"/>
      <c r="B18" s="3" t="n"/>
      <c r="C18" s="3" t="n"/>
      <c r="D18" s="3" t="n"/>
      <c r="E18" s="3" t="n"/>
      <c r="F18" s="3" t="n"/>
      <c r="G18" s="29" t="n"/>
      <c r="H18" s="29" t="n"/>
      <c r="I18" s="29" t="n"/>
      <c r="J18" s="30">
        <f>IF($C18="","",MAX(SUM(H18)-SUM(I18),0))</f>
        <v/>
      </c>
      <c r="K18" s="31" t="n"/>
      <c r="L18" s="2" t="n"/>
      <c r="M18" s="3" t="n"/>
    </row>
    <row r="19">
      <c r="A19" s="2" t="n"/>
      <c r="B19" s="3" t="n"/>
      <c r="C19" s="3" t="n"/>
      <c r="D19" s="3" t="n"/>
      <c r="E19" s="3" t="n"/>
      <c r="F19" s="3" t="n"/>
      <c r="G19" s="29" t="n"/>
      <c r="H19" s="29" t="n"/>
      <c r="I19" s="29" t="n"/>
      <c r="J19" s="32">
        <f>IF($C19="","",MAX(SUM(H19)-SUM(I19),0))</f>
        <v/>
      </c>
      <c r="K19" s="31" t="n"/>
      <c r="L19" s="2" t="n"/>
      <c r="M19" s="3" t="n"/>
    </row>
    <row r="20">
      <c r="A20" s="2" t="n"/>
      <c r="B20" s="3" t="n"/>
      <c r="C20" s="3" t="n"/>
      <c r="D20" s="3" t="n"/>
      <c r="E20" s="3" t="n"/>
      <c r="F20" s="3" t="n"/>
      <c r="G20" s="29" t="n"/>
      <c r="H20" s="29" t="n"/>
      <c r="I20" s="29" t="n"/>
      <c r="J20" s="30">
        <f>IF($C20="","",MAX(SUM(H20)-SUM(I20),0))</f>
        <v/>
      </c>
      <c r="K20" s="31" t="n"/>
      <c r="L20" s="2" t="n"/>
      <c r="M20" s="3" t="n"/>
    </row>
    <row r="21">
      <c r="A21" s="2" t="n"/>
      <c r="B21" s="3" t="n"/>
      <c r="C21" s="3" t="n"/>
      <c r="D21" s="3" t="n"/>
      <c r="E21" s="3" t="n"/>
      <c r="F21" s="3" t="n"/>
      <c r="G21" s="29" t="n"/>
      <c r="H21" s="29" t="n"/>
      <c r="I21" s="29" t="n"/>
      <c r="J21" s="32">
        <f>IF($C21="","",MAX(SUM(H21)-SUM(I21),0))</f>
        <v/>
      </c>
      <c r="K21" s="31" t="n"/>
      <c r="L21" s="2" t="n"/>
      <c r="M21" s="3" t="n"/>
    </row>
    <row r="22">
      <c r="A22" s="2" t="n"/>
      <c r="B22" s="3" t="n"/>
      <c r="C22" s="3" t="n"/>
      <c r="D22" s="3" t="n"/>
      <c r="E22" s="3" t="n"/>
      <c r="F22" s="3" t="n"/>
      <c r="G22" s="29" t="n"/>
      <c r="H22" s="29" t="n"/>
      <c r="I22" s="29" t="n"/>
      <c r="J22" s="30">
        <f>IF($C22="","",MAX(SUM(H22)-SUM(I22),0))</f>
        <v/>
      </c>
      <c r="K22" s="31" t="n"/>
      <c r="L22" s="2" t="n"/>
      <c r="M22" s="3" t="n"/>
    </row>
    <row r="23">
      <c r="A23" s="2" t="n"/>
      <c r="B23" s="3" t="n"/>
      <c r="C23" s="3" t="n"/>
      <c r="D23" s="3" t="n"/>
      <c r="E23" s="3" t="n"/>
      <c r="F23" s="3" t="n"/>
      <c r="G23" s="29" t="n"/>
      <c r="H23" s="29" t="n"/>
      <c r="I23" s="29" t="n"/>
      <c r="J23" s="32">
        <f>IF($C23="","",MAX(SUM(H23)-SUM(I23),0))</f>
        <v/>
      </c>
      <c r="K23" s="31" t="n"/>
      <c r="L23" s="2" t="n"/>
      <c r="M23" s="3" t="n"/>
    </row>
    <row r="24">
      <c r="A24" s="2" t="n"/>
      <c r="B24" s="3" t="n"/>
      <c r="C24" s="3" t="n"/>
      <c r="D24" s="3" t="n"/>
      <c r="E24" s="3" t="n"/>
      <c r="F24" s="3" t="n"/>
      <c r="G24" s="29" t="n"/>
      <c r="H24" s="29" t="n"/>
      <c r="I24" s="29" t="n"/>
      <c r="J24" s="30">
        <f>IF($C24="","",MAX(SUM(H24)-SUM(I24),0))</f>
        <v/>
      </c>
      <c r="K24" s="31" t="n"/>
      <c r="L24" s="2" t="n"/>
      <c r="M24" s="3" t="n"/>
    </row>
    <row r="25">
      <c r="A25" s="2" t="n"/>
      <c r="B25" s="3" t="n"/>
      <c r="C25" s="3" t="n"/>
      <c r="D25" s="3" t="n"/>
      <c r="E25" s="3" t="n"/>
      <c r="F25" s="3" t="n"/>
      <c r="G25" s="29" t="n"/>
      <c r="H25" s="29" t="n"/>
      <c r="I25" s="29" t="n"/>
      <c r="J25" s="32">
        <f>IF($C25="","",MAX(SUM(H25)-SUM(I25),0))</f>
        <v/>
      </c>
      <c r="K25" s="31" t="n"/>
      <c r="L25" s="2" t="n"/>
      <c r="M25" s="3" t="n"/>
    </row>
    <row r="26">
      <c r="A26" s="2" t="n"/>
      <c r="B26" s="3" t="n"/>
      <c r="C26" s="3" t="n"/>
      <c r="D26" s="3" t="n"/>
      <c r="E26" s="3" t="n"/>
      <c r="F26" s="3" t="n"/>
      <c r="G26" s="29" t="n"/>
      <c r="H26" s="29" t="n"/>
      <c r="I26" s="29" t="n"/>
      <c r="J26" s="30">
        <f>IF($C26="","",MAX(SUM(H26)-SUM(I26),0))</f>
        <v/>
      </c>
      <c r="K26" s="31" t="n"/>
      <c r="L26" s="2" t="n"/>
      <c r="M26" s="3" t="n"/>
    </row>
    <row r="27">
      <c r="A27" s="2" t="n"/>
      <c r="B27" s="3" t="n"/>
      <c r="C27" s="3" t="n"/>
      <c r="D27" s="3" t="n"/>
      <c r="E27" s="3" t="n"/>
      <c r="F27" s="3" t="n"/>
      <c r="G27" s="29" t="n"/>
      <c r="H27" s="29" t="n"/>
      <c r="I27" s="29" t="n"/>
      <c r="J27" s="32">
        <f>IF($C27="","",MAX(SUM(H27)-SUM(I27),0))</f>
        <v/>
      </c>
      <c r="K27" s="31" t="n"/>
      <c r="L27" s="2" t="n"/>
      <c r="M27" s="3" t="n"/>
    </row>
    <row r="28">
      <c r="A28" s="2" t="n"/>
      <c r="B28" s="3" t="n"/>
      <c r="C28" s="3" t="n"/>
      <c r="D28" s="3" t="n"/>
      <c r="E28" s="3" t="n"/>
      <c r="F28" s="3" t="n"/>
      <c r="G28" s="29" t="n"/>
      <c r="H28" s="29" t="n"/>
      <c r="I28" s="29" t="n"/>
      <c r="J28" s="30">
        <f>IF($C28="","",MAX(SUM(H28)-SUM(I28),0))</f>
        <v/>
      </c>
      <c r="K28" s="31" t="n"/>
      <c r="L28" s="2" t="n"/>
      <c r="M28" s="3" t="n"/>
    </row>
    <row r="29">
      <c r="A29" s="2" t="n"/>
      <c r="B29" s="3" t="n"/>
      <c r="C29" s="3" t="n"/>
      <c r="D29" s="3" t="n"/>
      <c r="E29" s="3" t="n"/>
      <c r="F29" s="3" t="n"/>
      <c r="G29" s="29" t="n"/>
      <c r="H29" s="29" t="n"/>
      <c r="I29" s="29" t="n"/>
      <c r="J29" s="32">
        <f>IF($C29="","",MAX(SUM(H29)-SUM(I29),0))</f>
        <v/>
      </c>
      <c r="K29" s="31" t="n"/>
      <c r="L29" s="2" t="n"/>
      <c r="M29" s="3" t="n"/>
    </row>
    <row r="30">
      <c r="A30" s="2" t="n"/>
      <c r="B30" s="3" t="n"/>
      <c r="C30" s="3" t="n"/>
      <c r="D30" s="3" t="n"/>
      <c r="E30" s="3" t="n"/>
      <c r="F30" s="3" t="n"/>
      <c r="G30" s="29" t="n"/>
      <c r="H30" s="29" t="n"/>
      <c r="I30" s="29" t="n"/>
      <c r="J30" s="30">
        <f>IF($C30="","",MAX(SUM(H30)-SUM(I30),0))</f>
        <v/>
      </c>
      <c r="K30" s="31" t="n"/>
      <c r="L30" s="2" t="n"/>
      <c r="M30" s="3" t="n"/>
    </row>
    <row r="31">
      <c r="A31" s="2" t="n"/>
      <c r="B31" s="3" t="n"/>
      <c r="C31" s="3" t="n"/>
      <c r="D31" s="3" t="n"/>
      <c r="E31" s="3" t="n"/>
      <c r="F31" s="3" t="n"/>
      <c r="G31" s="29" t="n"/>
      <c r="H31" s="29" t="n"/>
      <c r="I31" s="29" t="n"/>
      <c r="J31" s="32">
        <f>IF($C31="","",MAX(SUM(H31)-SUM(I31),0))</f>
        <v/>
      </c>
      <c r="K31" s="31" t="n"/>
      <c r="L31" s="2" t="n"/>
      <c r="M31" s="3" t="n"/>
    </row>
    <row r="32">
      <c r="A32" s="2" t="n"/>
      <c r="B32" s="3" t="n"/>
      <c r="C32" s="3" t="n"/>
      <c r="D32" s="3" t="n"/>
      <c r="E32" s="3" t="n"/>
      <c r="F32" s="3" t="n"/>
      <c r="G32" s="29" t="n"/>
      <c r="H32" s="29" t="n"/>
      <c r="I32" s="29" t="n"/>
      <c r="J32" s="30">
        <f>IF($C32="","",MAX(SUM(H32)-SUM(I32),0))</f>
        <v/>
      </c>
      <c r="K32" s="31" t="n"/>
      <c r="L32" s="2" t="n"/>
      <c r="M32" s="3" t="n"/>
    </row>
    <row r="33">
      <c r="A33" s="2" t="n"/>
      <c r="B33" s="3" t="n"/>
      <c r="C33" s="3" t="n"/>
      <c r="D33" s="3" t="n"/>
      <c r="E33" s="3" t="n"/>
      <c r="F33" s="3" t="n"/>
      <c r="G33" s="29" t="n"/>
      <c r="H33" s="29" t="n"/>
      <c r="I33" s="29" t="n"/>
      <c r="J33" s="32">
        <f>IF($C33="","",MAX(SUM(H33)-SUM(I33),0))</f>
        <v/>
      </c>
      <c r="K33" s="31" t="n"/>
      <c r="L33" s="2" t="n"/>
      <c r="M33" s="3" t="n"/>
    </row>
    <row r="34">
      <c r="A34" s="2" t="n"/>
      <c r="B34" s="3" t="n"/>
      <c r="C34" s="3" t="n"/>
      <c r="D34" s="3" t="n"/>
      <c r="E34" s="3" t="n"/>
      <c r="F34" s="3" t="n"/>
      <c r="G34" s="29" t="n"/>
      <c r="H34" s="29" t="n"/>
      <c r="I34" s="29" t="n"/>
      <c r="J34" s="30">
        <f>IF($C34="","",MAX(SUM(H34)-SUM(I34),0))</f>
        <v/>
      </c>
      <c r="K34" s="31" t="n"/>
      <c r="L34" s="2" t="n"/>
      <c r="M34" s="3" t="n"/>
    </row>
    <row r="35">
      <c r="A35" s="2" t="n"/>
      <c r="B35" s="3" t="n"/>
      <c r="C35" s="3" t="n"/>
      <c r="D35" s="3" t="n"/>
      <c r="E35" s="3" t="n"/>
      <c r="F35" s="3" t="n"/>
      <c r="G35" s="29" t="n"/>
      <c r="H35" s="29" t="n"/>
      <c r="I35" s="29" t="n"/>
      <c r="J35" s="32">
        <f>IF($C35="","",MAX(SUM(H35)-SUM(I35),0))</f>
        <v/>
      </c>
      <c r="K35" s="31" t="n"/>
      <c r="L35" s="2" t="n"/>
      <c r="M35" s="3" t="n"/>
    </row>
    <row r="36">
      <c r="A36" s="2" t="n"/>
      <c r="B36" s="3" t="n"/>
      <c r="C36" s="3" t="n"/>
      <c r="D36" s="3" t="n"/>
      <c r="E36" s="3" t="n"/>
      <c r="F36" s="3" t="n"/>
      <c r="G36" s="29" t="n"/>
      <c r="H36" s="29" t="n"/>
      <c r="I36" s="29" t="n"/>
      <c r="J36" s="30">
        <f>IF($C36="","",MAX(SUM(H36)-SUM(I36),0))</f>
        <v/>
      </c>
      <c r="K36" s="31" t="n"/>
      <c r="L36" s="2" t="n"/>
      <c r="M36" s="3" t="n"/>
    </row>
    <row r="37">
      <c r="A37" s="2" t="n"/>
      <c r="B37" s="3" t="n"/>
      <c r="C37" s="3" t="n"/>
      <c r="D37" s="3" t="n"/>
      <c r="E37" s="3" t="n"/>
      <c r="F37" s="3" t="n"/>
      <c r="G37" s="29" t="n"/>
      <c r="H37" s="29" t="n"/>
      <c r="I37" s="29" t="n"/>
      <c r="J37" s="32">
        <f>IF($C37="","",MAX(SUM(H37)-SUM(I37),0))</f>
        <v/>
      </c>
      <c r="K37" s="31" t="n"/>
      <c r="L37" s="2" t="n"/>
      <c r="M37" s="3" t="n"/>
    </row>
    <row r="38">
      <c r="A38" s="2" t="n"/>
      <c r="B38" s="3" t="n"/>
      <c r="C38" s="3" t="n"/>
      <c r="D38" s="3" t="n"/>
      <c r="E38" s="3" t="n"/>
      <c r="F38" s="3" t="n"/>
      <c r="G38" s="29" t="n"/>
      <c r="H38" s="29" t="n"/>
      <c r="I38" s="29" t="n"/>
      <c r="J38" s="30">
        <f>IF($C38="","",MAX(SUM(H38)-SUM(I38),0))</f>
        <v/>
      </c>
      <c r="K38" s="31" t="n"/>
      <c r="L38" s="2" t="n"/>
      <c r="M38" s="3" t="n"/>
    </row>
    <row r="39">
      <c r="A39" s="2" t="n"/>
      <c r="B39" s="3" t="n"/>
      <c r="C39" s="3" t="n"/>
      <c r="D39" s="3" t="n"/>
      <c r="E39" s="3" t="n"/>
      <c r="F39" s="3" t="n"/>
      <c r="G39" s="29" t="n"/>
      <c r="H39" s="29" t="n"/>
      <c r="I39" s="29" t="n"/>
      <c r="J39" s="32">
        <f>IF($C39="","",MAX(SUM(H39)-SUM(I39),0))</f>
        <v/>
      </c>
      <c r="K39" s="31" t="n"/>
      <c r="L39" s="2" t="n"/>
      <c r="M39" s="3" t="n"/>
    </row>
    <row r="40">
      <c r="A40" s="2" t="n"/>
      <c r="B40" s="3" t="n"/>
      <c r="C40" s="3" t="n"/>
      <c r="D40" s="3" t="n"/>
      <c r="E40" s="3" t="n"/>
      <c r="F40" s="3" t="n"/>
      <c r="G40" s="29" t="n"/>
      <c r="H40" s="29" t="n"/>
      <c r="I40" s="29" t="n"/>
      <c r="J40" s="30">
        <f>IF($C40="","",MAX(SUM(H40)-SUM(I40),0))</f>
        <v/>
      </c>
      <c r="K40" s="31" t="n"/>
      <c r="L40" s="2" t="n"/>
      <c r="M40" s="3" t="n"/>
    </row>
    <row r="41">
      <c r="A41" s="2" t="n"/>
      <c r="B41" s="3" t="n"/>
      <c r="C41" s="3" t="n"/>
      <c r="D41" s="3" t="n"/>
      <c r="E41" s="3" t="n"/>
      <c r="F41" s="3" t="n"/>
      <c r="G41" s="29" t="n"/>
      <c r="H41" s="29" t="n"/>
      <c r="I41" s="29" t="n"/>
      <c r="J41" s="32">
        <f>IF($C41="","",MAX(SUM(H41)-SUM(I41),0))</f>
        <v/>
      </c>
      <c r="K41" s="31" t="n"/>
      <c r="L41" s="2" t="n"/>
      <c r="M41" s="3" t="n"/>
    </row>
    <row r="42">
      <c r="A42" s="2" t="n"/>
      <c r="B42" s="3" t="n"/>
      <c r="C42" s="3" t="n"/>
      <c r="D42" s="3" t="n"/>
      <c r="E42" s="3" t="n"/>
      <c r="F42" s="3" t="n"/>
      <c r="G42" s="29" t="n"/>
      <c r="H42" s="29" t="n"/>
      <c r="I42" s="29" t="n"/>
      <c r="J42" s="30">
        <f>IF($C42="","",MAX(SUM(H42)-SUM(I42),0))</f>
        <v/>
      </c>
      <c r="K42" s="31" t="n"/>
      <c r="L42" s="2" t="n"/>
      <c r="M42" s="3" t="n"/>
    </row>
    <row r="43">
      <c r="A43" s="2" t="n"/>
      <c r="B43" s="3" t="n"/>
      <c r="C43" s="3" t="n"/>
      <c r="D43" s="3" t="n"/>
      <c r="E43" s="3" t="n"/>
      <c r="F43" s="3" t="n"/>
      <c r="G43" s="29" t="n"/>
      <c r="H43" s="29" t="n"/>
      <c r="I43" s="29" t="n"/>
      <c r="J43" s="32">
        <f>IF($C43="","",MAX(SUM(H43)-SUM(I43),0))</f>
        <v/>
      </c>
      <c r="K43" s="31" t="n"/>
      <c r="L43" s="2" t="n"/>
      <c r="M43" s="3" t="n"/>
    </row>
    <row r="44">
      <c r="A44" s="2" t="n"/>
      <c r="B44" s="3" t="n"/>
      <c r="C44" s="3" t="n"/>
      <c r="D44" s="3" t="n"/>
      <c r="E44" s="3" t="n"/>
      <c r="F44" s="3" t="n"/>
      <c r="G44" s="29" t="n"/>
      <c r="H44" s="29" t="n"/>
      <c r="I44" s="29" t="n"/>
      <c r="J44" s="30">
        <f>IF($C44="","",MAX(SUM(H44)-SUM(I44),0))</f>
        <v/>
      </c>
      <c r="K44" s="31" t="n"/>
      <c r="L44" s="2" t="n"/>
      <c r="M44" s="3" t="n"/>
    </row>
    <row r="45">
      <c r="A45" s="2" t="n"/>
      <c r="B45" s="3" t="n"/>
      <c r="C45" s="3" t="n"/>
      <c r="D45" s="3" t="n"/>
      <c r="E45" s="3" t="n"/>
      <c r="F45" s="3" t="n"/>
      <c r="G45" s="29" t="n"/>
      <c r="H45" s="29" t="n"/>
      <c r="I45" s="29" t="n"/>
      <c r="J45" s="32">
        <f>IF($C45="","",MAX(SUM(H45)-SUM(I45),0))</f>
        <v/>
      </c>
      <c r="K45" s="31" t="n"/>
      <c r="L45" s="2" t="n"/>
      <c r="M45" s="3" t="n"/>
    </row>
    <row r="46">
      <c r="A46" s="2" t="n"/>
      <c r="B46" s="3" t="n"/>
      <c r="C46" s="3" t="n"/>
      <c r="D46" s="3" t="n"/>
      <c r="E46" s="3" t="n"/>
      <c r="F46" s="3" t="n"/>
      <c r="G46" s="29" t="n"/>
      <c r="H46" s="29" t="n"/>
      <c r="I46" s="29" t="n"/>
      <c r="J46" s="30">
        <f>IF($C46="","",MAX(SUM(H46)-SUM(I46),0))</f>
        <v/>
      </c>
      <c r="K46" s="31" t="n"/>
      <c r="L46" s="2" t="n"/>
      <c r="M46" s="3" t="n"/>
    </row>
    <row r="47">
      <c r="A47" s="2" t="n"/>
      <c r="B47" s="3" t="n"/>
      <c r="C47" s="3" t="n"/>
      <c r="D47" s="3" t="n"/>
      <c r="E47" s="3" t="n"/>
      <c r="F47" s="3" t="n"/>
      <c r="G47" s="29" t="n"/>
      <c r="H47" s="29" t="n"/>
      <c r="I47" s="29" t="n"/>
      <c r="J47" s="32">
        <f>IF($C47="","",MAX(SUM(H47)-SUM(I47),0))</f>
        <v/>
      </c>
      <c r="K47" s="31" t="n"/>
      <c r="L47" s="2" t="n"/>
      <c r="M47" s="3" t="n"/>
    </row>
    <row r="48">
      <c r="A48" s="2" t="n"/>
      <c r="B48" s="3" t="n"/>
      <c r="C48" s="3" t="n"/>
      <c r="D48" s="3" t="n"/>
      <c r="E48" s="3" t="n"/>
      <c r="F48" s="3" t="n"/>
      <c r="G48" s="29" t="n"/>
      <c r="H48" s="29" t="n"/>
      <c r="I48" s="29" t="n"/>
      <c r="J48" s="30">
        <f>IF($C48="","",MAX(SUM(H48)-SUM(I48),0))</f>
        <v/>
      </c>
      <c r="K48" s="31" t="n"/>
      <c r="L48" s="2" t="n"/>
      <c r="M48" s="3" t="n"/>
    </row>
    <row r="49">
      <c r="A49" s="2" t="n"/>
      <c r="B49" s="3" t="n"/>
      <c r="C49" s="3" t="n"/>
      <c r="D49" s="3" t="n"/>
      <c r="E49" s="3" t="n"/>
      <c r="F49" s="3" t="n"/>
      <c r="G49" s="29" t="n"/>
      <c r="H49" s="29" t="n"/>
      <c r="I49" s="29" t="n"/>
      <c r="J49" s="32">
        <f>IF($C49="","",MAX(SUM(H49)-SUM(I49),0))</f>
        <v/>
      </c>
      <c r="K49" s="31" t="n"/>
      <c r="L49" s="2" t="n"/>
      <c r="M49" s="3" t="n"/>
    </row>
    <row r="50">
      <c r="A50" s="2" t="n"/>
      <c r="B50" s="3" t="n"/>
      <c r="C50" s="3" t="n"/>
      <c r="D50" s="3" t="n"/>
      <c r="E50" s="3" t="n"/>
      <c r="F50" s="3" t="n"/>
      <c r="G50" s="29" t="n"/>
      <c r="H50" s="29" t="n"/>
      <c r="I50" s="29" t="n"/>
      <c r="J50" s="30">
        <f>IF($C50="","",MAX(SUM(H50)-SUM(I50),0))</f>
        <v/>
      </c>
      <c r="K50" s="31" t="n"/>
      <c r="L50" s="2" t="n"/>
      <c r="M50" s="3" t="n"/>
    </row>
    <row r="51">
      <c r="A51" s="2" t="n"/>
      <c r="B51" s="3" t="n"/>
      <c r="C51" s="3" t="n"/>
      <c r="D51" s="3" t="n"/>
      <c r="E51" s="3" t="n"/>
      <c r="F51" s="3" t="n"/>
      <c r="G51" s="29" t="n"/>
      <c r="H51" s="29" t="n"/>
      <c r="I51" s="29" t="n"/>
      <c r="J51" s="32">
        <f>IF($C51="","",MAX(SUM(H51)-SUM(I51),0))</f>
        <v/>
      </c>
      <c r="K51" s="31" t="n"/>
      <c r="L51" s="2" t="n"/>
      <c r="M51" s="3" t="n"/>
    </row>
    <row r="52">
      <c r="A52" s="2" t="n"/>
      <c r="B52" s="3" t="n"/>
      <c r="C52" s="3" t="n"/>
      <c r="D52" s="3" t="n"/>
      <c r="E52" s="3" t="n"/>
      <c r="F52" s="3" t="n"/>
      <c r="G52" s="29" t="n"/>
      <c r="H52" s="29" t="n"/>
      <c r="I52" s="29" t="n"/>
      <c r="J52" s="30">
        <f>IF($C52="","",MAX(SUM(H52)-SUM(I52),0))</f>
        <v/>
      </c>
      <c r="K52" s="31" t="n"/>
      <c r="L52" s="2" t="n"/>
      <c r="M52" s="3" t="n"/>
    </row>
    <row r="53">
      <c r="A53" s="2" t="n"/>
      <c r="B53" s="3" t="n"/>
      <c r="C53" s="3" t="n"/>
      <c r="D53" s="3" t="n"/>
      <c r="E53" s="3" t="n"/>
      <c r="F53" s="3" t="n"/>
      <c r="G53" s="29" t="n"/>
      <c r="H53" s="29" t="n"/>
      <c r="I53" s="29" t="n"/>
      <c r="J53" s="32">
        <f>IF($C53="","",MAX(SUM(H53)-SUM(I53),0))</f>
        <v/>
      </c>
      <c r="K53" s="31" t="n"/>
      <c r="L53" s="2" t="n"/>
      <c r="M53" s="3" t="n"/>
    </row>
    <row r="54">
      <c r="A54" s="2" t="n"/>
      <c r="B54" s="3" t="n"/>
      <c r="C54" s="3" t="n"/>
      <c r="D54" s="3" t="n"/>
      <c r="E54" s="3" t="n"/>
      <c r="F54" s="3" t="n"/>
      <c r="G54" s="29" t="n"/>
      <c r="H54" s="29" t="n"/>
      <c r="I54" s="29" t="n"/>
      <c r="J54" s="30">
        <f>IF($C54="","",MAX(SUM(H54)-SUM(I54),0))</f>
        <v/>
      </c>
      <c r="K54" s="31" t="n"/>
      <c r="L54" s="2" t="n"/>
      <c r="M54" s="3" t="n"/>
    </row>
    <row r="55">
      <c r="A55" s="2" t="n"/>
      <c r="B55" s="3" t="n"/>
      <c r="C55" s="3" t="n"/>
      <c r="D55" s="3" t="n"/>
      <c r="E55" s="3" t="n"/>
      <c r="F55" s="3" t="n"/>
      <c r="G55" s="29" t="n"/>
      <c r="H55" s="29" t="n"/>
      <c r="I55" s="29" t="n"/>
      <c r="J55" s="32">
        <f>IF($C55="","",MAX(SUM(H55)-SUM(I55),0))</f>
        <v/>
      </c>
      <c r="K55" s="31" t="n"/>
      <c r="L55" s="2" t="n"/>
      <c r="M55" s="3" t="n"/>
    </row>
    <row r="56">
      <c r="A56" s="2" t="n"/>
      <c r="B56" s="3" t="n"/>
      <c r="C56" s="3" t="n"/>
      <c r="D56" s="3" t="n"/>
      <c r="E56" s="3" t="n"/>
      <c r="F56" s="3" t="n"/>
      <c r="G56" s="29" t="n"/>
      <c r="H56" s="29" t="n"/>
      <c r="I56" s="29" t="n"/>
      <c r="J56" s="30">
        <f>IF($C56="","",MAX(SUM(H56)-SUM(I56),0))</f>
        <v/>
      </c>
      <c r="K56" s="31" t="n"/>
      <c r="L56" s="2" t="n"/>
      <c r="M56" s="3" t="n"/>
    </row>
    <row r="57">
      <c r="A57" s="2" t="n"/>
      <c r="B57" s="3" t="n"/>
      <c r="C57" s="3" t="n"/>
      <c r="D57" s="3" t="n"/>
      <c r="E57" s="3" t="n"/>
      <c r="F57" s="3" t="n"/>
      <c r="G57" s="29" t="n"/>
      <c r="H57" s="29" t="n"/>
      <c r="I57" s="29" t="n"/>
      <c r="J57" s="32">
        <f>IF($C57="","",MAX(SUM(H57)-SUM(I57),0))</f>
        <v/>
      </c>
      <c r="K57" s="31" t="n"/>
      <c r="L57" s="2" t="n"/>
      <c r="M57" s="3" t="n"/>
    </row>
    <row r="58">
      <c r="A58" s="2" t="n"/>
      <c r="B58" s="3" t="n"/>
      <c r="C58" s="3" t="n"/>
      <c r="D58" s="3" t="n"/>
      <c r="E58" s="3" t="n"/>
      <c r="F58" s="3" t="n"/>
      <c r="G58" s="29" t="n"/>
      <c r="H58" s="29" t="n"/>
      <c r="I58" s="29" t="n"/>
      <c r="J58" s="30">
        <f>IF($C58="","",MAX(SUM(H58)-SUM(I58),0))</f>
        <v/>
      </c>
      <c r="K58" s="31" t="n"/>
      <c r="L58" s="2" t="n"/>
      <c r="M58" s="3" t="n"/>
    </row>
    <row r="59">
      <c r="A59" s="2" t="n"/>
      <c r="B59" s="3" t="n"/>
      <c r="C59" s="3" t="n"/>
      <c r="D59" s="3" t="n"/>
      <c r="E59" s="3" t="n"/>
      <c r="F59" s="3" t="n"/>
      <c r="G59" s="29" t="n"/>
      <c r="H59" s="29" t="n"/>
      <c r="I59" s="29" t="n"/>
      <c r="J59" s="32">
        <f>IF($C59="","",MAX(SUM(H59)-SUM(I59),0))</f>
        <v/>
      </c>
      <c r="K59" s="31" t="n"/>
      <c r="L59" s="2" t="n"/>
      <c r="M59" s="3" t="n"/>
    </row>
    <row r="60">
      <c r="A60" s="2" t="n"/>
      <c r="B60" s="3" t="n"/>
      <c r="C60" s="3" t="n"/>
      <c r="D60" s="3" t="n"/>
      <c r="E60" s="3" t="n"/>
      <c r="F60" s="3" t="n"/>
      <c r="G60" s="29" t="n"/>
      <c r="H60" s="29" t="n"/>
      <c r="I60" s="29" t="n"/>
      <c r="J60" s="30">
        <f>IF($C60="","",MAX(SUM(H60)-SUM(I60),0))</f>
        <v/>
      </c>
      <c r="K60" s="31" t="n"/>
      <c r="L60" s="2" t="n"/>
      <c r="M60" s="3" t="n"/>
    </row>
    <row r="61">
      <c r="A61" s="2" t="n"/>
      <c r="B61" s="3" t="n"/>
      <c r="C61" s="3" t="n"/>
      <c r="D61" s="3" t="n"/>
      <c r="E61" s="3" t="n"/>
      <c r="F61" s="3" t="n"/>
      <c r="G61" s="29" t="n"/>
      <c r="H61" s="29" t="n"/>
      <c r="I61" s="29" t="n"/>
      <c r="J61" s="32">
        <f>IF($C61="","",MAX(SUM(H61)-SUM(I61),0))</f>
        <v/>
      </c>
      <c r="K61" s="31" t="n"/>
      <c r="L61" s="2" t="n"/>
      <c r="M61" s="3" t="n"/>
    </row>
    <row r="62">
      <c r="A62" s="2" t="n"/>
      <c r="B62" s="3" t="n"/>
      <c r="C62" s="3" t="n"/>
      <c r="D62" s="3" t="n"/>
      <c r="E62" s="3" t="n"/>
      <c r="F62" s="3" t="n"/>
      <c r="G62" s="29" t="n"/>
      <c r="H62" s="29" t="n"/>
      <c r="I62" s="29" t="n"/>
      <c r="J62" s="30">
        <f>IF($C62="","",MAX(SUM(H62)-SUM(I62),0))</f>
        <v/>
      </c>
      <c r="K62" s="31" t="n"/>
      <c r="L62" s="2" t="n"/>
      <c r="M62" s="3" t="n"/>
    </row>
    <row r="63">
      <c r="A63" s="2" t="n"/>
      <c r="B63" s="3" t="n"/>
      <c r="C63" s="3" t="n"/>
      <c r="D63" s="3" t="n"/>
      <c r="E63" s="3" t="n"/>
      <c r="F63" s="3" t="n"/>
      <c r="G63" s="29" t="n"/>
      <c r="H63" s="29" t="n"/>
      <c r="I63" s="29" t="n"/>
      <c r="J63" s="32">
        <f>IF($C63="","",MAX(SUM(H63)-SUM(I63),0))</f>
        <v/>
      </c>
      <c r="K63" s="31" t="n"/>
      <c r="L63" s="2" t="n"/>
      <c r="M63" s="3" t="n"/>
    </row>
    <row r="64">
      <c r="A64" s="2" t="n"/>
      <c r="B64" s="3" t="n"/>
      <c r="C64" s="3" t="n"/>
      <c r="D64" s="3" t="n"/>
      <c r="E64" s="3" t="n"/>
      <c r="F64" s="3" t="n"/>
      <c r="G64" s="29" t="n"/>
      <c r="H64" s="29" t="n"/>
      <c r="I64" s="29" t="n"/>
      <c r="J64" s="30">
        <f>IF($C64="","",MAX(SUM(H64)-SUM(I64),0))</f>
        <v/>
      </c>
      <c r="K64" s="31" t="n"/>
      <c r="L64" s="2" t="n"/>
      <c r="M64" s="3" t="n"/>
    </row>
    <row r="65">
      <c r="A65" s="2" t="n"/>
      <c r="B65" s="3" t="n"/>
      <c r="C65" s="3" t="n"/>
      <c r="D65" s="3" t="n"/>
      <c r="E65" s="3" t="n"/>
      <c r="F65" s="3" t="n"/>
      <c r="G65" s="29" t="n"/>
      <c r="H65" s="29" t="n"/>
      <c r="I65" s="29" t="n"/>
      <c r="J65" s="32">
        <f>IF($C65="","",MAX(SUM(H65)-SUM(I65),0))</f>
        <v/>
      </c>
      <c r="K65" s="31" t="n"/>
      <c r="L65" s="2" t="n"/>
      <c r="M65" s="3" t="n"/>
    </row>
    <row r="66">
      <c r="A66" s="2" t="n"/>
      <c r="B66" s="3" t="n"/>
      <c r="C66" s="3" t="n"/>
      <c r="D66" s="3" t="n"/>
      <c r="E66" s="3" t="n"/>
      <c r="F66" s="3" t="n"/>
      <c r="G66" s="29" t="n"/>
      <c r="H66" s="29" t="n"/>
      <c r="I66" s="29" t="n"/>
      <c r="J66" s="30">
        <f>IF($C66="","",MAX(SUM(H66)-SUM(I66),0))</f>
        <v/>
      </c>
      <c r="K66" s="31" t="n"/>
      <c r="L66" s="2" t="n"/>
      <c r="M66" s="3" t="n"/>
    </row>
    <row r="67">
      <c r="A67" s="2" t="n"/>
      <c r="B67" s="3" t="n"/>
      <c r="C67" s="3" t="n"/>
      <c r="D67" s="3" t="n"/>
      <c r="E67" s="3" t="n"/>
      <c r="F67" s="3" t="n"/>
      <c r="G67" s="29" t="n"/>
      <c r="H67" s="29" t="n"/>
      <c r="I67" s="29" t="n"/>
      <c r="J67" s="32">
        <f>IF($C67="","",MAX(SUM(H67)-SUM(I67),0))</f>
        <v/>
      </c>
      <c r="K67" s="31" t="n"/>
      <c r="L67" s="2" t="n"/>
      <c r="M67" s="3" t="n"/>
    </row>
    <row r="68">
      <c r="A68" s="2" t="n"/>
      <c r="B68" s="3" t="n"/>
      <c r="C68" s="3" t="n"/>
      <c r="D68" s="3" t="n"/>
      <c r="E68" s="3" t="n"/>
      <c r="F68" s="3" t="n"/>
      <c r="G68" s="29" t="n"/>
      <c r="H68" s="29" t="n"/>
      <c r="I68" s="29" t="n"/>
      <c r="J68" s="30">
        <f>IF($C68="","",MAX(SUM(H68)-SUM(I68),0))</f>
        <v/>
      </c>
      <c r="K68" s="31" t="n"/>
      <c r="L68" s="2" t="n"/>
      <c r="M68" s="3" t="n"/>
    </row>
    <row r="69">
      <c r="A69" s="2" t="n"/>
      <c r="B69" s="3" t="n"/>
      <c r="C69" s="3" t="n"/>
      <c r="D69" s="3" t="n"/>
      <c r="E69" s="3" t="n"/>
      <c r="F69" s="3" t="n"/>
      <c r="G69" s="29" t="n"/>
      <c r="H69" s="29" t="n"/>
      <c r="I69" s="29" t="n"/>
      <c r="J69" s="32">
        <f>IF($C69="","",MAX(SUM(H69)-SUM(I69),0))</f>
        <v/>
      </c>
      <c r="K69" s="31" t="n"/>
      <c r="L69" s="2" t="n"/>
      <c r="M69" s="3" t="n"/>
    </row>
    <row r="70">
      <c r="A70" s="2" t="n"/>
      <c r="B70" s="3" t="n"/>
      <c r="C70" s="3" t="n"/>
      <c r="D70" s="3" t="n"/>
      <c r="E70" s="3" t="n"/>
      <c r="F70" s="3" t="n"/>
      <c r="G70" s="29" t="n"/>
      <c r="H70" s="29" t="n"/>
      <c r="I70" s="29" t="n"/>
      <c r="J70" s="30">
        <f>IF($C70="","",MAX(SUM(H70)-SUM(I70),0))</f>
        <v/>
      </c>
      <c r="K70" s="31" t="n"/>
      <c r="L70" s="2" t="n"/>
      <c r="M70" s="3" t="n"/>
    </row>
    <row r="71">
      <c r="A71" s="2" t="n"/>
      <c r="B71" s="3" t="n"/>
      <c r="C71" s="3" t="n"/>
      <c r="D71" s="3" t="n"/>
      <c r="E71" s="3" t="n"/>
      <c r="F71" s="3" t="n"/>
      <c r="G71" s="29" t="n"/>
      <c r="H71" s="29" t="n"/>
      <c r="I71" s="29" t="n"/>
      <c r="J71" s="32">
        <f>IF($C71="","",MAX(SUM(H71)-SUM(I71),0))</f>
        <v/>
      </c>
      <c r="K71" s="31" t="n"/>
      <c r="L71" s="2" t="n"/>
      <c r="M71" s="3" t="n"/>
    </row>
    <row r="72">
      <c r="A72" s="2" t="n"/>
      <c r="B72" s="3" t="n"/>
      <c r="C72" s="3" t="n"/>
      <c r="D72" s="3" t="n"/>
      <c r="E72" s="3" t="n"/>
      <c r="F72" s="3" t="n"/>
      <c r="G72" s="29" t="n"/>
      <c r="H72" s="29" t="n"/>
      <c r="I72" s="29" t="n"/>
      <c r="J72" s="30">
        <f>IF($C72="","",MAX(SUM(H72)-SUM(I72),0))</f>
        <v/>
      </c>
      <c r="K72" s="31" t="n"/>
      <c r="L72" s="2" t="n"/>
      <c r="M72" s="3" t="n"/>
    </row>
    <row r="73">
      <c r="A73" s="2" t="n"/>
      <c r="B73" s="3" t="n"/>
      <c r="C73" s="3" t="n"/>
      <c r="D73" s="3" t="n"/>
      <c r="E73" s="3" t="n"/>
      <c r="F73" s="3" t="n"/>
      <c r="G73" s="29" t="n"/>
      <c r="H73" s="29" t="n"/>
      <c r="I73" s="29" t="n"/>
      <c r="J73" s="32">
        <f>IF($C73="","",MAX(SUM(H73)-SUM(I73),0))</f>
        <v/>
      </c>
      <c r="K73" s="31" t="n"/>
      <c r="L73" s="2" t="n"/>
      <c r="M73" s="3" t="n"/>
    </row>
    <row r="74">
      <c r="A74" s="2" t="n"/>
      <c r="B74" s="3" t="n"/>
      <c r="C74" s="3" t="n"/>
      <c r="D74" s="3" t="n"/>
      <c r="E74" s="3" t="n"/>
      <c r="F74" s="3" t="n"/>
      <c r="G74" s="29" t="n"/>
      <c r="H74" s="29" t="n"/>
      <c r="I74" s="29" t="n"/>
      <c r="J74" s="30">
        <f>IF($C74="","",MAX(SUM(H74)-SUM(I74),0))</f>
        <v/>
      </c>
      <c r="K74" s="31" t="n"/>
      <c r="L74" s="2" t="n"/>
      <c r="M74" s="3" t="n"/>
    </row>
    <row r="75">
      <c r="A75" s="2" t="n"/>
      <c r="B75" s="3" t="n"/>
      <c r="C75" s="3" t="n"/>
      <c r="D75" s="3" t="n"/>
      <c r="E75" s="3" t="n"/>
      <c r="F75" s="3" t="n"/>
      <c r="G75" s="29" t="n"/>
      <c r="H75" s="29" t="n"/>
      <c r="I75" s="29" t="n"/>
      <c r="J75" s="32">
        <f>IF($C75="","",MAX(SUM(H75)-SUM(I75),0))</f>
        <v/>
      </c>
      <c r="K75" s="31" t="n"/>
      <c r="L75" s="2" t="n"/>
      <c r="M75" s="3" t="n"/>
    </row>
    <row r="76">
      <c r="A76" s="2" t="n"/>
      <c r="B76" s="3" t="n"/>
      <c r="C76" s="3" t="n"/>
      <c r="D76" s="3" t="n"/>
      <c r="E76" s="3" t="n"/>
      <c r="F76" s="3" t="n"/>
      <c r="G76" s="29" t="n"/>
      <c r="H76" s="29" t="n"/>
      <c r="I76" s="29" t="n"/>
      <c r="J76" s="30">
        <f>IF($C76="","",MAX(SUM(H76)-SUM(I76),0))</f>
        <v/>
      </c>
      <c r="K76" s="31" t="n"/>
      <c r="L76" s="2" t="n"/>
      <c r="M76" s="3" t="n"/>
    </row>
    <row r="77">
      <c r="A77" s="2" t="n"/>
      <c r="B77" s="3" t="n"/>
      <c r="C77" s="3" t="n"/>
      <c r="D77" s="3" t="n"/>
      <c r="E77" s="3" t="n"/>
      <c r="F77" s="3" t="n"/>
      <c r="G77" s="29" t="n"/>
      <c r="H77" s="29" t="n"/>
      <c r="I77" s="29" t="n"/>
      <c r="J77" s="32">
        <f>IF($C77="","",MAX(SUM(H77)-SUM(I77),0))</f>
        <v/>
      </c>
      <c r="K77" s="31" t="n"/>
      <c r="L77" s="2" t="n"/>
      <c r="M77" s="3" t="n"/>
    </row>
    <row r="78">
      <c r="A78" s="2" t="n"/>
      <c r="B78" s="3" t="n"/>
      <c r="C78" s="3" t="n"/>
      <c r="D78" s="3" t="n"/>
      <c r="E78" s="3" t="n"/>
      <c r="F78" s="3" t="n"/>
      <c r="G78" s="29" t="n"/>
      <c r="H78" s="29" t="n"/>
      <c r="I78" s="29" t="n"/>
      <c r="J78" s="30">
        <f>IF($C78="","",MAX(SUM(H78)-SUM(I78),0))</f>
        <v/>
      </c>
      <c r="K78" s="31" t="n"/>
      <c r="L78" s="2" t="n"/>
      <c r="M78" s="3" t="n"/>
    </row>
    <row r="79">
      <c r="A79" s="2" t="n"/>
      <c r="B79" s="3" t="n"/>
      <c r="C79" s="3" t="n"/>
      <c r="D79" s="3" t="n"/>
      <c r="E79" s="3" t="n"/>
      <c r="F79" s="3" t="n"/>
      <c r="G79" s="29" t="n"/>
      <c r="H79" s="29" t="n"/>
      <c r="I79" s="29" t="n"/>
      <c r="J79" s="32">
        <f>IF($C79="","",MAX(SUM(H79)-SUM(I79),0))</f>
        <v/>
      </c>
      <c r="K79" s="31" t="n"/>
      <c r="L79" s="2" t="n"/>
      <c r="M79" s="3" t="n"/>
    </row>
    <row r="80">
      <c r="A80" s="2" t="n"/>
      <c r="B80" s="3" t="n"/>
      <c r="C80" s="3" t="n"/>
      <c r="D80" s="3" t="n"/>
      <c r="E80" s="3" t="n"/>
      <c r="F80" s="3" t="n"/>
      <c r="G80" s="29" t="n"/>
      <c r="H80" s="29" t="n"/>
      <c r="I80" s="29" t="n"/>
      <c r="J80" s="30">
        <f>IF($C80="","",MAX(SUM(H80)-SUM(I80),0))</f>
        <v/>
      </c>
      <c r="K80" s="31" t="n"/>
      <c r="L80" s="2" t="n"/>
      <c r="M80" s="3" t="n"/>
    </row>
    <row r="81">
      <c r="A81" s="2" t="n"/>
      <c r="B81" s="3" t="n"/>
      <c r="C81" s="3" t="n"/>
      <c r="D81" s="3" t="n"/>
      <c r="E81" s="3" t="n"/>
      <c r="F81" s="3" t="n"/>
      <c r="G81" s="29" t="n"/>
      <c r="H81" s="29" t="n"/>
      <c r="I81" s="29" t="n"/>
      <c r="J81" s="32">
        <f>IF($C81="","",MAX(SUM(H81)-SUM(I81),0))</f>
        <v/>
      </c>
      <c r="K81" s="31" t="n"/>
      <c r="L81" s="2" t="n"/>
      <c r="M81" s="3" t="n"/>
    </row>
    <row r="82">
      <c r="A82" s="2" t="n"/>
      <c r="B82" s="3" t="n"/>
      <c r="C82" s="3" t="n"/>
      <c r="D82" s="3" t="n"/>
      <c r="E82" s="3" t="n"/>
      <c r="F82" s="3" t="n"/>
      <c r="G82" s="29" t="n"/>
      <c r="H82" s="29" t="n"/>
      <c r="I82" s="29" t="n"/>
      <c r="J82" s="30">
        <f>IF($C82="","",MAX(SUM(H82)-SUM(I82),0))</f>
        <v/>
      </c>
      <c r="K82" s="31" t="n"/>
      <c r="L82" s="2" t="n"/>
      <c r="M82" s="3" t="n"/>
    </row>
    <row r="83">
      <c r="A83" s="2" t="n"/>
      <c r="B83" s="3" t="n"/>
      <c r="C83" s="3" t="n"/>
      <c r="D83" s="3" t="n"/>
      <c r="E83" s="3" t="n"/>
      <c r="F83" s="3" t="n"/>
      <c r="G83" s="29" t="n"/>
      <c r="H83" s="29" t="n"/>
      <c r="I83" s="29" t="n"/>
      <c r="J83" s="32">
        <f>IF($C83="","",MAX(SUM(H83)-SUM(I83),0))</f>
        <v/>
      </c>
      <c r="K83" s="31" t="n"/>
      <c r="L83" s="2" t="n"/>
      <c r="M83" s="3" t="n"/>
    </row>
    <row r="84">
      <c r="A84" s="2" t="n"/>
      <c r="B84" s="3" t="n"/>
      <c r="C84" s="3" t="n"/>
      <c r="D84" s="3" t="n"/>
      <c r="E84" s="3" t="n"/>
      <c r="F84" s="3" t="n"/>
      <c r="G84" s="29" t="n"/>
      <c r="H84" s="29" t="n"/>
      <c r="I84" s="29" t="n"/>
      <c r="J84" s="30">
        <f>IF($C84="","",MAX(SUM(H84)-SUM(I84),0))</f>
        <v/>
      </c>
      <c r="K84" s="31" t="n"/>
      <c r="L84" s="2" t="n"/>
      <c r="M84" s="3" t="n"/>
    </row>
    <row r="85">
      <c r="A85" s="2" t="n"/>
      <c r="B85" s="3" t="n"/>
      <c r="C85" s="3" t="n"/>
      <c r="D85" s="3" t="n"/>
      <c r="E85" s="3" t="n"/>
      <c r="F85" s="3" t="n"/>
      <c r="G85" s="29" t="n"/>
      <c r="H85" s="29" t="n"/>
      <c r="I85" s="29" t="n"/>
      <c r="J85" s="32">
        <f>IF($C85="","",MAX(SUM(H85)-SUM(I85),0))</f>
        <v/>
      </c>
      <c r="K85" s="31" t="n"/>
      <c r="L85" s="2" t="n"/>
      <c r="M85" s="3" t="n"/>
    </row>
    <row r="86">
      <c r="A86" s="2" t="n"/>
      <c r="B86" s="3" t="n"/>
      <c r="C86" s="3" t="n"/>
      <c r="D86" s="3" t="n"/>
      <c r="E86" s="3" t="n"/>
      <c r="F86" s="3" t="n"/>
      <c r="G86" s="29" t="n"/>
      <c r="H86" s="29" t="n"/>
      <c r="I86" s="29" t="n"/>
      <c r="J86" s="30">
        <f>IF($C86="","",MAX(SUM(H86)-SUM(I86),0))</f>
        <v/>
      </c>
      <c r="K86" s="31" t="n"/>
      <c r="L86" s="2" t="n"/>
      <c r="M86" s="3" t="n"/>
    </row>
    <row r="87">
      <c r="A87" s="2" t="n"/>
      <c r="B87" s="3" t="n"/>
      <c r="C87" s="3" t="n"/>
      <c r="D87" s="3" t="n"/>
      <c r="E87" s="3" t="n"/>
      <c r="F87" s="3" t="n"/>
      <c r="G87" s="29" t="n"/>
      <c r="H87" s="29" t="n"/>
      <c r="I87" s="29" t="n"/>
      <c r="J87" s="32">
        <f>IF($C87="","",MAX(SUM(H87)-SUM(I87),0))</f>
        <v/>
      </c>
      <c r="K87" s="31" t="n"/>
      <c r="L87" s="2" t="n"/>
      <c r="M87" s="3" t="n"/>
    </row>
    <row r="88">
      <c r="A88" s="2" t="n"/>
      <c r="B88" s="3" t="n"/>
      <c r="C88" s="3" t="n"/>
      <c r="D88" s="3" t="n"/>
      <c r="E88" s="3" t="n"/>
      <c r="F88" s="3" t="n"/>
      <c r="G88" s="29" t="n"/>
      <c r="H88" s="29" t="n"/>
      <c r="I88" s="29" t="n"/>
      <c r="J88" s="30">
        <f>IF($C88="","",MAX(SUM(H88)-SUM(I88),0))</f>
        <v/>
      </c>
      <c r="K88" s="31" t="n"/>
      <c r="L88" s="2" t="n"/>
      <c r="M88" s="3" t="n"/>
    </row>
    <row r="89">
      <c r="A89" s="2" t="n"/>
      <c r="B89" s="3" t="n"/>
      <c r="C89" s="3" t="n"/>
      <c r="D89" s="3" t="n"/>
      <c r="E89" s="3" t="n"/>
      <c r="F89" s="3" t="n"/>
      <c r="G89" s="29" t="n"/>
      <c r="H89" s="29" t="n"/>
      <c r="I89" s="29" t="n"/>
      <c r="J89" s="32">
        <f>IF($C89="","",MAX(SUM(H89)-SUM(I89),0))</f>
        <v/>
      </c>
      <c r="K89" s="31" t="n"/>
      <c r="L89" s="2" t="n"/>
      <c r="M89" s="3" t="n"/>
    </row>
    <row r="90">
      <c r="A90" s="2" t="n"/>
      <c r="B90" s="3" t="n"/>
      <c r="C90" s="3" t="n"/>
      <c r="D90" s="3" t="n"/>
      <c r="E90" s="3" t="n"/>
      <c r="F90" s="3" t="n"/>
      <c r="G90" s="29" t="n"/>
      <c r="H90" s="29" t="n"/>
      <c r="I90" s="29" t="n"/>
      <c r="J90" s="30">
        <f>IF($C90="","",MAX(SUM(H90)-SUM(I90),0))</f>
        <v/>
      </c>
      <c r="K90" s="31" t="n"/>
      <c r="L90" s="2" t="n"/>
      <c r="M90" s="3" t="n"/>
    </row>
    <row r="91">
      <c r="A91" s="2" t="n"/>
      <c r="B91" s="3" t="n"/>
      <c r="C91" s="3" t="n"/>
      <c r="D91" s="3" t="n"/>
      <c r="E91" s="3" t="n"/>
      <c r="F91" s="3" t="n"/>
      <c r="G91" s="29" t="n"/>
      <c r="H91" s="29" t="n"/>
      <c r="I91" s="29" t="n"/>
      <c r="J91" s="32">
        <f>IF($C91="","",MAX(SUM(H91)-SUM(I91),0))</f>
        <v/>
      </c>
      <c r="K91" s="31" t="n"/>
      <c r="L91" s="2" t="n"/>
      <c r="M91" s="3" t="n"/>
    </row>
    <row r="92">
      <c r="A92" s="2" t="n"/>
      <c r="B92" s="3" t="n"/>
      <c r="C92" s="3" t="n"/>
      <c r="D92" s="3" t="n"/>
      <c r="E92" s="3" t="n"/>
      <c r="F92" s="3" t="n"/>
      <c r="G92" s="29" t="n"/>
      <c r="H92" s="29" t="n"/>
      <c r="I92" s="29" t="n"/>
      <c r="J92" s="30">
        <f>IF($C92="","",MAX(SUM(H92)-SUM(I92),0))</f>
        <v/>
      </c>
      <c r="K92" s="31" t="n"/>
      <c r="L92" s="2" t="n"/>
      <c r="M92" s="3" t="n"/>
    </row>
    <row r="93">
      <c r="A93" s="2" t="n"/>
      <c r="B93" s="3" t="n"/>
      <c r="C93" s="3" t="n"/>
      <c r="D93" s="3" t="n"/>
      <c r="E93" s="3" t="n"/>
      <c r="F93" s="3" t="n"/>
      <c r="G93" s="29" t="n"/>
      <c r="H93" s="29" t="n"/>
      <c r="I93" s="29" t="n"/>
      <c r="J93" s="32">
        <f>IF($C93="","",MAX(SUM(H93)-SUM(I93),0))</f>
        <v/>
      </c>
      <c r="K93" s="31" t="n"/>
      <c r="L93" s="2" t="n"/>
      <c r="M93" s="3" t="n"/>
    </row>
    <row r="94">
      <c r="A94" s="2" t="n"/>
      <c r="B94" s="3" t="n"/>
      <c r="C94" s="3" t="n"/>
      <c r="D94" s="3" t="n"/>
      <c r="E94" s="3" t="n"/>
      <c r="F94" s="3" t="n"/>
      <c r="G94" s="29" t="n"/>
      <c r="H94" s="29" t="n"/>
      <c r="I94" s="29" t="n"/>
      <c r="J94" s="30">
        <f>IF($C94="","",MAX(SUM(H94)-SUM(I94),0))</f>
        <v/>
      </c>
      <c r="K94" s="31" t="n"/>
      <c r="L94" s="2" t="n"/>
      <c r="M94" s="3" t="n"/>
    </row>
    <row r="95">
      <c r="A95" s="2" t="n"/>
      <c r="B95" s="3" t="n"/>
      <c r="C95" s="3" t="n"/>
      <c r="D95" s="3" t="n"/>
      <c r="E95" s="3" t="n"/>
      <c r="F95" s="3" t="n"/>
      <c r="G95" s="29" t="n"/>
      <c r="H95" s="29" t="n"/>
      <c r="I95" s="29" t="n"/>
      <c r="J95" s="32">
        <f>IF($C95="","",MAX(SUM(H95)-SUM(I95),0))</f>
        <v/>
      </c>
      <c r="K95" s="31" t="n"/>
      <c r="L95" s="2" t="n"/>
      <c r="M95" s="3" t="n"/>
    </row>
    <row r="96">
      <c r="A96" s="2" t="n"/>
      <c r="B96" s="3" t="n"/>
      <c r="C96" s="3" t="n"/>
      <c r="D96" s="3" t="n"/>
      <c r="E96" s="3" t="n"/>
      <c r="F96" s="3" t="n"/>
      <c r="G96" s="29" t="n"/>
      <c r="H96" s="29" t="n"/>
      <c r="I96" s="29" t="n"/>
      <c r="J96" s="30">
        <f>IF($C96="","",MAX(SUM(H96)-SUM(I96),0))</f>
        <v/>
      </c>
      <c r="K96" s="31" t="n"/>
      <c r="L96" s="2" t="n"/>
      <c r="M96" s="3" t="n"/>
    </row>
    <row r="97">
      <c r="A97" s="2" t="n"/>
      <c r="B97" s="3" t="n"/>
      <c r="C97" s="3" t="n"/>
      <c r="D97" s="3" t="n"/>
      <c r="E97" s="3" t="n"/>
      <c r="F97" s="3" t="n"/>
      <c r="G97" s="29" t="n"/>
      <c r="H97" s="29" t="n"/>
      <c r="I97" s="29" t="n"/>
      <c r="J97" s="32">
        <f>IF($C97="","",MAX(SUM(H97)-SUM(I97),0))</f>
        <v/>
      </c>
      <c r="K97" s="31" t="n"/>
      <c r="L97" s="2" t="n"/>
      <c r="M97" s="3" t="n"/>
    </row>
    <row r="98">
      <c r="A98" s="2" t="n"/>
      <c r="B98" s="3" t="n"/>
      <c r="C98" s="3" t="n"/>
      <c r="D98" s="3" t="n"/>
      <c r="E98" s="3" t="n"/>
      <c r="F98" s="3" t="n"/>
      <c r="G98" s="29" t="n"/>
      <c r="H98" s="29" t="n"/>
      <c r="I98" s="29" t="n"/>
      <c r="J98" s="30">
        <f>IF($C98="","",MAX(SUM(H98)-SUM(I98),0))</f>
        <v/>
      </c>
      <c r="K98" s="31" t="n"/>
      <c r="L98" s="2" t="n"/>
      <c r="M98" s="3" t="n"/>
    </row>
    <row r="99">
      <c r="A99" s="2" t="n"/>
      <c r="B99" s="3" t="n"/>
      <c r="C99" s="3" t="n"/>
      <c r="D99" s="3" t="n"/>
      <c r="E99" s="3" t="n"/>
      <c r="F99" s="3" t="n"/>
      <c r="G99" s="29" t="n"/>
      <c r="H99" s="29" t="n"/>
      <c r="I99" s="29" t="n"/>
      <c r="J99" s="32">
        <f>IF($C99="","",MAX(SUM(H99)-SUM(I99),0))</f>
        <v/>
      </c>
      <c r="K99" s="31" t="n"/>
      <c r="L99" s="2" t="n"/>
      <c r="M99" s="3" t="n"/>
    </row>
    <row r="100">
      <c r="A100" s="2" t="n"/>
      <c r="B100" s="3" t="n"/>
      <c r="C100" s="3" t="n"/>
      <c r="D100" s="3" t="n"/>
      <c r="E100" s="3" t="n"/>
      <c r="F100" s="3" t="n"/>
      <c r="G100" s="29" t="n"/>
      <c r="H100" s="29" t="n"/>
      <c r="I100" s="29" t="n"/>
      <c r="J100" s="30">
        <f>IF($C100="","",MAX(SUM(H100)-SUM(I100),0))</f>
        <v/>
      </c>
      <c r="K100" s="31" t="n"/>
      <c r="L100" s="2" t="n"/>
      <c r="M100" s="3" t="n"/>
    </row>
    <row r="101">
      <c r="A101" s="2" t="n"/>
      <c r="B101" s="3" t="n"/>
      <c r="C101" s="3" t="n"/>
      <c r="D101" s="3" t="n"/>
      <c r="E101" s="3" t="n"/>
      <c r="F101" s="3" t="n"/>
      <c r="G101" s="29" t="n"/>
      <c r="H101" s="29" t="n"/>
      <c r="I101" s="29" t="n"/>
      <c r="J101" s="32">
        <f>IF($C101="","",MAX(SUM(H101)-SUM(I101),0))</f>
        <v/>
      </c>
      <c r="K101" s="31" t="n"/>
      <c r="L101" s="2" t="n"/>
      <c r="M101" s="3" t="n"/>
    </row>
    <row r="102"/>
    <row r="103"/>
    <row r="104">
      <c r="G104" s="8" t="inlineStr">
        <is>
          <t>Költségkeret-eltérés</t>
        </is>
      </c>
      <c r="H104" s="33">
        <f>SUM(H2:H101)-SUM(G2:G101)</f>
        <v/>
      </c>
    </row>
    <row r="105">
      <c r="G105" s="8" t="inlineStr">
        <is>
          <t>Teljesítés százaléka</t>
        </is>
      </c>
      <c r="H105" s="34">
        <f>IF(SUM(G2:G101)=0,0,SUM(H2:H101)/SUM(G2:G101))</f>
        <v/>
      </c>
    </row>
    <row r="106">
      <c r="G106" s="8" t="inlineStr">
        <is>
          <t>Átlagos tényleges tételérték</t>
        </is>
      </c>
      <c r="H106" s="33">
        <f>IFERROR(AVERAGE(H2:H101),0)</f>
        <v/>
      </c>
    </row>
    <row r="107">
      <c r="G107" s="8" t="inlineStr">
        <is>
          <t>Fizetetlen tételek száma</t>
        </is>
      </c>
      <c r="H107" s="11">
        <f>COUNTIFS(M2:M101,"&lt;&gt;Teljesítve",C2:C101,"&lt;&gt;")</f>
        <v/>
      </c>
    </row>
  </sheetData>
  <autoFilter ref="A1:M101"/>
  <conditionalFormatting sqref="J2:J101">
    <cfRule type="expression" priority="1" dxfId="0" stopIfTrue="1">
      <formula>AND($C2&lt;&gt;"",$J2&gt;0)</formula>
    </cfRule>
  </conditionalFormatting>
  <conditionalFormatting sqref="L2:L101">
    <cfRule type="expression" priority="2" dxfId="1" stopIfTrue="1">
      <formula>$L2="Teljesítve"</formula>
    </cfRule>
  </conditionalFormatting>
  <dataValidations count="2">
    <dataValidation sqref="B2:B101" showErrorMessage="1" showInputMessage="1" allowBlank="1" type="list">
      <formula1>"Helyszín és étkezés,Fotós és videós,Zene és DJ,Dekoráció és virág,Ruházat,Fodrász és smink,Meghívók és papírtermékek,Szállás és transzfer"</formula1>
    </dataValidation>
    <dataValidation sqref="L2:L101" showErrorMessage="1" showInputMessage="1" allowBlank="1" type="list">
      <formula1>"Tervezett,Ajánlat bekérve,Szerződve,Előleg fizetve,Teljesítve"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16" customWidth="1" min="4" max="4"/>
    <col width="20" customWidth="1" min="5" max="5"/>
    <col width="20" customWidth="1" min="6" max="6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</cols>
  <sheetData>
    <row r="1" ht="30" customHeight="1">
      <c r="A1" s="12" t="inlineStr">
        <is>
          <t>Esküvői költségvetés – vezetői összesítő</t>
        </is>
      </c>
      <c r="B1" s="35" t="n"/>
      <c r="C1" s="35" t="n"/>
      <c r="D1" s="35" t="n"/>
      <c r="E1" s="35" t="n"/>
      <c r="F1" s="36" t="n"/>
    </row>
    <row r="2"/>
    <row r="3"/>
    <row r="4">
      <c r="A4" s="14" t="inlineStr">
        <is>
          <t>Teljes tervezett költség</t>
        </is>
      </c>
      <c r="B4" s="30">
        <f>SUM('Költségvetés'!$G$2:$G$101)</f>
        <v/>
      </c>
    </row>
    <row r="5">
      <c r="A5" s="15" t="inlineStr">
        <is>
          <t>Teljes tényleges költség</t>
        </is>
      </c>
      <c r="B5" s="32">
        <f>SUM('Költségvetés'!$H$2:$H$101)</f>
        <v/>
      </c>
    </row>
    <row r="6">
      <c r="A6" s="14" t="inlineStr">
        <is>
          <t>Összes befizetett előleg</t>
        </is>
      </c>
      <c r="B6" s="30">
        <f>SUM('Költségvetés'!$I$2:$I$101)</f>
        <v/>
      </c>
    </row>
    <row r="7">
      <c r="A7" s="15" t="inlineStr">
        <is>
          <t>Fennmaradó hátralék</t>
        </is>
      </c>
      <c r="B7" s="32">
        <f>SUM('Költségvetés'!$J$2:$J$101)</f>
        <v/>
      </c>
    </row>
    <row r="8">
      <c r="A8" s="14" t="inlineStr">
        <is>
          <t>Költségkeret-eltérés</t>
        </is>
      </c>
      <c r="B8" s="30">
        <f>B5-B4</f>
        <v/>
      </c>
    </row>
    <row r="9">
      <c r="A9" s="15" t="inlineStr">
        <is>
          <t>Költségvetés kihasználtsága</t>
        </is>
      </c>
      <c r="B9" s="37">
        <f>IF(B4=0,0,B5/B4)</f>
        <v/>
      </c>
    </row>
    <row r="10">
      <c r="A10" s="14" t="inlineStr">
        <is>
          <t>Teljesítetlen tételek száma</t>
        </is>
      </c>
      <c r="B10" s="17">
        <f>COUNTIFS('Költségvetés'!$L$2:$L$101,"&lt;&gt;Teljesítve",'Költségvetés'!$C$2:$C$101,"&lt;&gt;")</f>
        <v/>
      </c>
    </row>
    <row r="11"/>
    <row r="12"/>
    <row r="13">
      <c r="A13" s="1" t="inlineStr">
        <is>
          <t>Kategória</t>
        </is>
      </c>
      <c r="B13" s="1" t="inlineStr">
        <is>
          <t>Tervezett összeg</t>
        </is>
      </c>
      <c r="C13" s="1" t="inlineStr">
        <is>
          <t>Tényleges összeg</t>
        </is>
      </c>
      <c r="D13" s="1" t="inlineStr">
        <is>
          <t>Eltérés</t>
        </is>
      </c>
      <c r="E13" s="1" t="inlineStr">
        <is>
          <t>Kategória részesedése</t>
        </is>
      </c>
      <c r="F13" s="1" t="inlineStr">
        <is>
          <t>Javasolt keret</t>
        </is>
      </c>
    </row>
    <row r="14">
      <c r="A14" s="18">
        <f>IF(ROW()-12&gt;8,"",'Beállítások'!$A$2)</f>
        <v/>
      </c>
      <c r="B14" s="30">
        <f>IF($A14="","",SUMIF('Költségvetés'!$B$2:$B$101,$A14,'Költségvetés'!$G$2:$G$101))</f>
        <v/>
      </c>
      <c r="C14" s="30">
        <f>IF($A14="","",SUMIF('Költségvetés'!$B$2:$B$101,$A14,'Költségvetés'!$H$2:$H$101))</f>
        <v/>
      </c>
      <c r="D14" s="30">
        <f>IF($A14="","",C14-B14)</f>
        <v/>
      </c>
      <c r="E14" s="38">
        <f>IF(OR($A14="",$B$5=0),"",C14/$B$5)</f>
        <v/>
      </c>
      <c r="F14" s="30">
        <f>IF($A14="","",IFERROR(VLOOKUP($A14,'Beállítások'!$A$2:$B$9,2,FALSE),0))</f>
        <v/>
      </c>
    </row>
    <row r="15">
      <c r="A15" s="20">
        <f>IF(ROW()-12&gt;8,"",'Beállítások'!$A$3)</f>
        <v/>
      </c>
      <c r="B15" s="32">
        <f>IF($A15="","",SUMIF('Költségvetés'!$B$2:$B$101,$A15,'Költségvetés'!$G$2:$G$101))</f>
        <v/>
      </c>
      <c r="C15" s="32">
        <f>IF($A15="","",SUMIF('Költségvetés'!$B$2:$B$101,$A15,'Költségvetés'!$H$2:$H$101))</f>
        <v/>
      </c>
      <c r="D15" s="32">
        <f>IF($A15="","",C15-B15)</f>
        <v/>
      </c>
      <c r="E15" s="37">
        <f>IF(OR($A15="",$B$5=0),"",C15/$B$5)</f>
        <v/>
      </c>
      <c r="F15" s="32">
        <f>IF($A15="","",IFERROR(VLOOKUP($A15,'Beállítások'!$A$2:$B$9,2,FALSE),0))</f>
        <v/>
      </c>
    </row>
    <row r="16">
      <c r="A16" s="18">
        <f>IF(ROW()-12&gt;8,"",'Beállítások'!$A$4)</f>
        <v/>
      </c>
      <c r="B16" s="30">
        <f>IF($A16="","",SUMIF('Költségvetés'!$B$2:$B$101,$A16,'Költségvetés'!$G$2:$G$101))</f>
        <v/>
      </c>
      <c r="C16" s="30">
        <f>IF($A16="","",SUMIF('Költségvetés'!$B$2:$B$101,$A16,'Költségvetés'!$H$2:$H$101))</f>
        <v/>
      </c>
      <c r="D16" s="30">
        <f>IF($A16="","",C16-B16)</f>
        <v/>
      </c>
      <c r="E16" s="38">
        <f>IF(OR($A16="",$B$5=0),"",C16/$B$5)</f>
        <v/>
      </c>
      <c r="F16" s="30">
        <f>IF($A16="","",IFERROR(VLOOKUP($A16,'Beállítások'!$A$2:$B$9,2,FALSE),0))</f>
        <v/>
      </c>
    </row>
    <row r="17">
      <c r="A17" s="20">
        <f>IF(ROW()-12&gt;8,"",'Beállítások'!$A$5)</f>
        <v/>
      </c>
      <c r="B17" s="32">
        <f>IF($A17="","",SUMIF('Költségvetés'!$B$2:$B$101,$A17,'Költségvetés'!$G$2:$G$101))</f>
        <v/>
      </c>
      <c r="C17" s="32">
        <f>IF($A17="","",SUMIF('Költségvetés'!$B$2:$B$101,$A17,'Költségvetés'!$H$2:$H$101))</f>
        <v/>
      </c>
      <c r="D17" s="32">
        <f>IF($A17="","",C17-B17)</f>
        <v/>
      </c>
      <c r="E17" s="37">
        <f>IF(OR($A17="",$B$5=0),"",C17/$B$5)</f>
        <v/>
      </c>
      <c r="F17" s="32">
        <f>IF($A17="","",IFERROR(VLOOKUP($A17,'Beállítások'!$A$2:$B$9,2,FALSE),0))</f>
        <v/>
      </c>
    </row>
    <row r="18">
      <c r="A18" s="18">
        <f>IF(ROW()-12&gt;8,"",'Beállítások'!$A$6)</f>
        <v/>
      </c>
      <c r="B18" s="30">
        <f>IF($A18="","",SUMIF('Költségvetés'!$B$2:$B$101,$A18,'Költségvetés'!$G$2:$G$101))</f>
        <v/>
      </c>
      <c r="C18" s="30">
        <f>IF($A18="","",SUMIF('Költségvetés'!$B$2:$B$101,$A18,'Költségvetés'!$H$2:$H$101))</f>
        <v/>
      </c>
      <c r="D18" s="30">
        <f>IF($A18="","",C18-B18)</f>
        <v/>
      </c>
      <c r="E18" s="38">
        <f>IF(OR($A18="",$B$5=0),"",C18/$B$5)</f>
        <v/>
      </c>
      <c r="F18" s="30">
        <f>IF($A18="","",IFERROR(VLOOKUP($A18,'Beállítások'!$A$2:$B$9,2,FALSE),0))</f>
        <v/>
      </c>
    </row>
    <row r="19">
      <c r="A19" s="20">
        <f>IF(ROW()-12&gt;8,"",'Beállítások'!$A$7)</f>
        <v/>
      </c>
      <c r="B19" s="32">
        <f>IF($A19="","",SUMIF('Költségvetés'!$B$2:$B$101,$A19,'Költségvetés'!$G$2:$G$101))</f>
        <v/>
      </c>
      <c r="C19" s="32">
        <f>IF($A19="","",SUMIF('Költségvetés'!$B$2:$B$101,$A19,'Költségvetés'!$H$2:$H$101))</f>
        <v/>
      </c>
      <c r="D19" s="32">
        <f>IF($A19="","",C19-B19)</f>
        <v/>
      </c>
      <c r="E19" s="37">
        <f>IF(OR($A19="",$B$5=0),"",C19/$B$5)</f>
        <v/>
      </c>
      <c r="F19" s="32">
        <f>IF($A19="","",IFERROR(VLOOKUP($A19,'Beállítások'!$A$2:$B$9,2,FALSE),0))</f>
        <v/>
      </c>
    </row>
    <row r="20">
      <c r="A20" s="18">
        <f>IF(ROW()-12&gt;8,"",'Beállítások'!$A$8)</f>
        <v/>
      </c>
      <c r="B20" s="30">
        <f>IF($A20="","",SUMIF('Költségvetés'!$B$2:$B$101,$A20,'Költségvetés'!$G$2:$G$101))</f>
        <v/>
      </c>
      <c r="C20" s="30">
        <f>IF($A20="","",SUMIF('Költségvetés'!$B$2:$B$101,$A20,'Költségvetés'!$H$2:$H$101))</f>
        <v/>
      </c>
      <c r="D20" s="30">
        <f>IF($A20="","",C20-B20)</f>
        <v/>
      </c>
      <c r="E20" s="38">
        <f>IF(OR($A20="",$B$5=0),"",C20/$B$5)</f>
        <v/>
      </c>
      <c r="F20" s="30">
        <f>IF($A20="","",IFERROR(VLOOKUP($A20,'Beállítások'!$A$2:$B$9,2,FALSE),0))</f>
        <v/>
      </c>
    </row>
    <row r="21">
      <c r="A21" s="20">
        <f>IF(ROW()-12&gt;8,"",'Beállítások'!$A$9)</f>
        <v/>
      </c>
      <c r="B21" s="32">
        <f>IF($A21="","",SUMIF('Költségvetés'!$B$2:$B$101,$A21,'Költségvetés'!$G$2:$G$101))</f>
        <v/>
      </c>
      <c r="C21" s="32">
        <f>IF($A21="","",SUMIF('Költségvetés'!$B$2:$B$101,$A21,'Költségvetés'!$H$2:$H$101))</f>
        <v/>
      </c>
      <c r="D21" s="32">
        <f>IF($A21="","",C21-B21)</f>
        <v/>
      </c>
      <c r="E21" s="37">
        <f>IF(OR($A21="",$B$5=0),"",C21/$B$5)</f>
        <v/>
      </c>
      <c r="F21" s="32">
        <f>IF($A21="","",IFERROR(VLOOKUP($A21,'Beállítások'!$A$2:$B$9,2,FALSE),0))</f>
        <v/>
      </c>
    </row>
    <row r="22">
      <c r="A22" s="18">
        <f>IF(ROW()-12&gt;8,"",'Beállítások'!$A$10)</f>
        <v/>
      </c>
      <c r="B22" s="30">
        <f>IF($A22="","",SUMIF('Költségvetés'!$B$2:$B$101,$A22,'Költségvetés'!$G$2:$G$101))</f>
        <v/>
      </c>
      <c r="C22" s="30">
        <f>IF($A22="","",SUMIF('Költségvetés'!$B$2:$B$101,$A22,'Költségvetés'!$H$2:$H$101))</f>
        <v/>
      </c>
      <c r="D22" s="30">
        <f>IF($A22="","",C22-B22)</f>
        <v/>
      </c>
      <c r="E22" s="38">
        <f>IF(OR($A22="",$B$5=0),"",C22/$B$5)</f>
        <v/>
      </c>
      <c r="F22" s="30">
        <f>IF($A22="","",IFERROR(VLOOKUP($A22,'Beállítások'!$A$2:$B$9,2,FALSE),0))</f>
        <v/>
      </c>
    </row>
    <row r="23">
      <c r="A23" s="20">
        <f>IF(ROW()-12&gt;8,"",'Beállítások'!$A$11)</f>
        <v/>
      </c>
      <c r="B23" s="32">
        <f>IF($A23="","",SUMIF('Költségvetés'!$B$2:$B$101,$A23,'Költségvetés'!$G$2:$G$101))</f>
        <v/>
      </c>
      <c r="C23" s="32">
        <f>IF($A23="","",SUMIF('Költségvetés'!$B$2:$B$101,$A23,'Költségvetés'!$H$2:$H$101))</f>
        <v/>
      </c>
      <c r="D23" s="32">
        <f>IF($A23="","",C23-B23)</f>
        <v/>
      </c>
      <c r="E23" s="37">
        <f>IF(OR($A23="",$B$5=0),"",C23/$B$5)</f>
        <v/>
      </c>
      <c r="F23" s="32">
        <f>IF($A23="","",IFERROR(VLOOKUP($A23,'Beállítások'!$A$2:$B$9,2,FALSE),0))</f>
        <v/>
      </c>
    </row>
    <row r="24">
      <c r="A24" s="18">
        <f>IF(ROW()-12&gt;8,"",'Beállítások'!$A$12)</f>
        <v/>
      </c>
      <c r="B24" s="30">
        <f>IF($A24="","",SUMIF('Költségvetés'!$B$2:$B$101,$A24,'Költségvetés'!$G$2:$G$101))</f>
        <v/>
      </c>
      <c r="C24" s="30">
        <f>IF($A24="","",SUMIF('Költségvetés'!$B$2:$B$101,$A24,'Költségvetés'!$H$2:$H$101))</f>
        <v/>
      </c>
      <c r="D24" s="30">
        <f>IF($A24="","",C24-B24)</f>
        <v/>
      </c>
      <c r="E24" s="38">
        <f>IF(OR($A24="",$B$5=0),"",C24/$B$5)</f>
        <v/>
      </c>
      <c r="F24" s="30">
        <f>IF($A24="","",IFERROR(VLOOKUP($A24,'Beállítások'!$A$2:$B$9,2,FALSE),0))</f>
        <v/>
      </c>
    </row>
    <row r="25">
      <c r="A25" s="20">
        <f>IF(ROW()-12&gt;8,"",'Beállítások'!$A$13)</f>
        <v/>
      </c>
      <c r="B25" s="32">
        <f>IF($A25="","",SUMIF('Költségvetés'!$B$2:$B$101,$A25,'Költségvetés'!$G$2:$G$101))</f>
        <v/>
      </c>
      <c r="C25" s="32">
        <f>IF($A25="","",SUMIF('Költségvetés'!$B$2:$B$101,$A25,'Költségvetés'!$H$2:$H$101))</f>
        <v/>
      </c>
      <c r="D25" s="32">
        <f>IF($A25="","",C25-B25)</f>
        <v/>
      </c>
      <c r="E25" s="37">
        <f>IF(OR($A25="",$B$5=0),"",C25/$B$5)</f>
        <v/>
      </c>
      <c r="F25" s="32">
        <f>IF($A25="","",IFERROR(VLOOKUP($A25,'Beállítások'!$A$2:$B$9,2,FALSE),0))</f>
        <v/>
      </c>
    </row>
    <row r="26">
      <c r="A26" s="18">
        <f>IF(ROW()-12&gt;8,"",'Beállítások'!$A$14)</f>
        <v/>
      </c>
      <c r="B26" s="30">
        <f>IF($A26="","",SUMIF('Költségvetés'!$B$2:$B$101,$A26,'Költségvetés'!$G$2:$G$101))</f>
        <v/>
      </c>
      <c r="C26" s="30">
        <f>IF($A26="","",SUMIF('Költségvetés'!$B$2:$B$101,$A26,'Költségvetés'!$H$2:$H$101))</f>
        <v/>
      </c>
      <c r="D26" s="30">
        <f>IF($A26="","",C26-B26)</f>
        <v/>
      </c>
      <c r="E26" s="38">
        <f>IF(OR($A26="",$B$5=0),"",C26/$B$5)</f>
        <v/>
      </c>
      <c r="F26" s="30">
        <f>IF($A26="","",IFERROR(VLOOKUP($A26,'Beállítások'!$A$2:$B$9,2,FALSE),0))</f>
        <v/>
      </c>
    </row>
    <row r="27">
      <c r="A27" s="20">
        <f>IF(ROW()-12&gt;8,"",'Beállítások'!$A$15)</f>
        <v/>
      </c>
      <c r="B27" s="32">
        <f>IF($A27="","",SUMIF('Költségvetés'!$B$2:$B$101,$A27,'Költségvetés'!$G$2:$G$101))</f>
        <v/>
      </c>
      <c r="C27" s="32">
        <f>IF($A27="","",SUMIF('Költségvetés'!$B$2:$B$101,$A27,'Költségvetés'!$H$2:$H$101))</f>
        <v/>
      </c>
      <c r="D27" s="32">
        <f>IF($A27="","",C27-B27)</f>
        <v/>
      </c>
      <c r="E27" s="37">
        <f>IF(OR($A27="",$B$5=0),"",C27/$B$5)</f>
        <v/>
      </c>
      <c r="F27" s="32">
        <f>IF($A27="","",IFERROR(VLOOKUP($A27,'Beállítások'!$A$2:$B$9,2,FALSE),0))</f>
        <v/>
      </c>
    </row>
    <row r="28">
      <c r="A28" s="18">
        <f>IF(ROW()-12&gt;8,"",'Beállítások'!$A$16)</f>
        <v/>
      </c>
      <c r="B28" s="30">
        <f>IF($A28="","",SUMIF('Költségvetés'!$B$2:$B$101,$A28,'Költségvetés'!$G$2:$G$101))</f>
        <v/>
      </c>
      <c r="C28" s="30">
        <f>IF($A28="","",SUMIF('Költségvetés'!$B$2:$B$101,$A28,'Költségvetés'!$H$2:$H$101))</f>
        <v/>
      </c>
      <c r="D28" s="30">
        <f>IF($A28="","",C28-B28)</f>
        <v/>
      </c>
      <c r="E28" s="38">
        <f>IF(OR($A28="",$B$5=0),"",C28/$B$5)</f>
        <v/>
      </c>
      <c r="F28" s="30">
        <f>IF($A28="","",IFERROR(VLOOKUP($A28,'Beállítások'!$A$2:$B$9,2,FALSE),0))</f>
        <v/>
      </c>
    </row>
    <row r="29">
      <c r="A29" s="20">
        <f>IF(ROW()-12&gt;8,"",'Beállítások'!$A$17)</f>
        <v/>
      </c>
      <c r="B29" s="32">
        <f>IF($A29="","",SUMIF('Költségvetés'!$B$2:$B$101,$A29,'Költségvetés'!$G$2:$G$101))</f>
        <v/>
      </c>
      <c r="C29" s="32">
        <f>IF($A29="","",SUMIF('Költségvetés'!$B$2:$B$101,$A29,'Költségvetés'!$H$2:$H$101))</f>
        <v/>
      </c>
      <c r="D29" s="32">
        <f>IF($A29="","",C29-B29)</f>
        <v/>
      </c>
      <c r="E29" s="37">
        <f>IF(OR($A29="",$B$5=0),"",C29/$B$5)</f>
        <v/>
      </c>
      <c r="F29" s="32">
        <f>IF($A29="","",IFERROR(VLOOKUP($A29,'Beállítások'!$A$2:$B$9,2,FALSE),0))</f>
        <v/>
      </c>
    </row>
    <row r="30">
      <c r="A30" s="18">
        <f>IF(ROW()-12&gt;8,"",'Beállítások'!$A$18)</f>
        <v/>
      </c>
      <c r="B30" s="30">
        <f>IF($A30="","",SUMIF('Költségvetés'!$B$2:$B$101,$A30,'Költségvetés'!$G$2:$G$101))</f>
        <v/>
      </c>
      <c r="C30" s="30">
        <f>IF($A30="","",SUMIF('Költségvetés'!$B$2:$B$101,$A30,'Költségvetés'!$H$2:$H$101))</f>
        <v/>
      </c>
      <c r="D30" s="30">
        <f>IF($A30="","",C30-B30)</f>
        <v/>
      </c>
      <c r="E30" s="38">
        <f>IF(OR($A30="",$B$5=0),"",C30/$B$5)</f>
        <v/>
      </c>
      <c r="F30" s="30">
        <f>IF($A30="","",IFERROR(VLOOKUP($A30,'Beállítások'!$A$2:$B$9,2,FALSE),0))</f>
        <v/>
      </c>
    </row>
    <row r="31">
      <c r="A31" s="20">
        <f>IF(ROW()-12&gt;8,"",'Beállítások'!$A$19)</f>
        <v/>
      </c>
      <c r="B31" s="32">
        <f>IF($A31="","",SUMIF('Költségvetés'!$B$2:$B$101,$A31,'Költségvetés'!$G$2:$G$101))</f>
        <v/>
      </c>
      <c r="C31" s="32">
        <f>IF($A31="","",SUMIF('Költségvetés'!$B$2:$B$101,$A31,'Költségvetés'!$H$2:$H$101))</f>
        <v/>
      </c>
      <c r="D31" s="32">
        <f>IF($A31="","",C31-B31)</f>
        <v/>
      </c>
      <c r="E31" s="37">
        <f>IF(OR($A31="",$B$5=0),"",C31/$B$5)</f>
        <v/>
      </c>
      <c r="F31" s="32">
        <f>IF($A31="","",IFERROR(VLOOKUP($A31,'Beállítások'!$A$2:$B$9,2,FALSE),0))</f>
        <v/>
      </c>
    </row>
    <row r="32">
      <c r="A32" s="18">
        <f>IF(ROW()-12&gt;8,"",'Beállítások'!$A$20)</f>
        <v/>
      </c>
      <c r="B32" s="30">
        <f>IF($A32="","",SUMIF('Költségvetés'!$B$2:$B$101,$A32,'Költségvetés'!$G$2:$G$101))</f>
        <v/>
      </c>
      <c r="C32" s="30">
        <f>IF($A32="","",SUMIF('Költségvetés'!$B$2:$B$101,$A32,'Költségvetés'!$H$2:$H$101))</f>
        <v/>
      </c>
      <c r="D32" s="30">
        <f>IF($A32="","",C32-B32)</f>
        <v/>
      </c>
      <c r="E32" s="38">
        <f>IF(OR($A32="",$B$5=0),"",C32/$B$5)</f>
        <v/>
      </c>
      <c r="F32" s="30">
        <f>IF($A32="","",IFERROR(VLOOKUP($A32,'Beállítások'!$A$2:$B$9,2,FALSE),0))</f>
        <v/>
      </c>
    </row>
    <row r="33">
      <c r="A33" s="20">
        <f>IF(ROW()-12&gt;8,"",'Beállítások'!$A$21)</f>
        <v/>
      </c>
      <c r="B33" s="32">
        <f>IF($A33="","",SUMIF('Költségvetés'!$B$2:$B$101,$A33,'Költségvetés'!$G$2:$G$101))</f>
        <v/>
      </c>
      <c r="C33" s="32">
        <f>IF($A33="","",SUMIF('Költségvetés'!$B$2:$B$101,$A33,'Költségvetés'!$H$2:$H$101))</f>
        <v/>
      </c>
      <c r="D33" s="32">
        <f>IF($A33="","",C33-B33)</f>
        <v/>
      </c>
      <c r="E33" s="37">
        <f>IF(OR($A33="",$B$5=0),"",C33/$B$5)</f>
        <v/>
      </c>
      <c r="F33" s="32">
        <f>IF($A33="","",IFERROR(VLOOKUP($A33,'Beállítások'!$A$2:$B$9,2,FALSE),0))</f>
        <v/>
      </c>
    </row>
    <row r="34">
      <c r="A34" s="18">
        <f>IF(ROW()-12&gt;8,"",'Beállítások'!$A$22)</f>
        <v/>
      </c>
      <c r="B34" s="30">
        <f>IF($A34="","",SUMIF('Költségvetés'!$B$2:$B$101,$A34,'Költségvetés'!$G$2:$G$101))</f>
        <v/>
      </c>
      <c r="C34" s="30">
        <f>IF($A34="","",SUMIF('Költségvetés'!$B$2:$B$101,$A34,'Költségvetés'!$H$2:$H$101))</f>
        <v/>
      </c>
      <c r="D34" s="30">
        <f>IF($A34="","",C34-B34)</f>
        <v/>
      </c>
      <c r="E34" s="38">
        <f>IF(OR($A34="",$B$5=0),"",C34/$B$5)</f>
        <v/>
      </c>
      <c r="F34" s="30">
        <f>IF($A34="","",IFERROR(VLOOKUP($A34,'Beállítások'!$A$2:$B$9,2,FALSE),0))</f>
        <v/>
      </c>
    </row>
    <row r="35">
      <c r="A35" s="20">
        <f>IF(ROW()-12&gt;8,"",'Beállítások'!$A$23)</f>
        <v/>
      </c>
      <c r="B35" s="32">
        <f>IF($A35="","",SUMIF('Költségvetés'!$B$2:$B$101,$A35,'Költségvetés'!$G$2:$G$101))</f>
        <v/>
      </c>
      <c r="C35" s="32">
        <f>IF($A35="","",SUMIF('Költségvetés'!$B$2:$B$101,$A35,'Költségvetés'!$H$2:$H$101))</f>
        <v/>
      </c>
      <c r="D35" s="32">
        <f>IF($A35="","",C35-B35)</f>
        <v/>
      </c>
      <c r="E35" s="37">
        <f>IF(OR($A35="",$B$5=0),"",C35/$B$5)</f>
        <v/>
      </c>
      <c r="F35" s="32">
        <f>IF($A35="","",IFERROR(VLOOKUP($A35,'Beállítások'!$A$2:$B$9,2,FALSE),0))</f>
        <v/>
      </c>
    </row>
    <row r="36">
      <c r="A36" s="18">
        <f>IF(ROW()-12&gt;8,"",'Beállítások'!$A$24)</f>
        <v/>
      </c>
      <c r="B36" s="30">
        <f>IF($A36="","",SUMIF('Költségvetés'!$B$2:$B$101,$A36,'Költségvetés'!$G$2:$G$101))</f>
        <v/>
      </c>
      <c r="C36" s="30">
        <f>IF($A36="","",SUMIF('Költségvetés'!$B$2:$B$101,$A36,'Költségvetés'!$H$2:$H$101))</f>
        <v/>
      </c>
      <c r="D36" s="30">
        <f>IF($A36="","",C36-B36)</f>
        <v/>
      </c>
      <c r="E36" s="38">
        <f>IF(OR($A36="",$B$5=0),"",C36/$B$5)</f>
        <v/>
      </c>
      <c r="F36" s="30">
        <f>IF($A36="","",IFERROR(VLOOKUP($A36,'Beállítások'!$A$2:$B$9,2,FALSE),0))</f>
        <v/>
      </c>
    </row>
    <row r="37">
      <c r="A37" s="20">
        <f>IF(ROW()-12&gt;8,"",'Beállítások'!$A$25)</f>
        <v/>
      </c>
      <c r="B37" s="32">
        <f>IF($A37="","",SUMIF('Költségvetés'!$B$2:$B$101,$A37,'Költségvetés'!$G$2:$G$101))</f>
        <v/>
      </c>
      <c r="C37" s="32">
        <f>IF($A37="","",SUMIF('Költségvetés'!$B$2:$B$101,$A37,'Költségvetés'!$H$2:$H$101))</f>
        <v/>
      </c>
      <c r="D37" s="32">
        <f>IF($A37="","",C37-B37)</f>
        <v/>
      </c>
      <c r="E37" s="37">
        <f>IF(OR($A37="",$B$5=0),"",C37/$B$5)</f>
        <v/>
      </c>
      <c r="F37" s="32">
        <f>IF($A37="","",IFERROR(VLOOKUP($A37,'Beállítások'!$A$2:$B$9,2,FALSE),0))</f>
        <v/>
      </c>
    </row>
    <row r="38">
      <c r="A38" s="18">
        <f>IF(ROW()-12&gt;8,"",'Beállítások'!$A$26)</f>
        <v/>
      </c>
      <c r="B38" s="30">
        <f>IF($A38="","",SUMIF('Költségvetés'!$B$2:$B$101,$A38,'Költségvetés'!$G$2:$G$101))</f>
        <v/>
      </c>
      <c r="C38" s="30">
        <f>IF($A38="","",SUMIF('Költségvetés'!$B$2:$B$101,$A38,'Költségvetés'!$H$2:$H$101))</f>
        <v/>
      </c>
      <c r="D38" s="30">
        <f>IF($A38="","",C38-B38)</f>
        <v/>
      </c>
      <c r="E38" s="38">
        <f>IF(OR($A38="",$B$5=0),"",C38/$B$5)</f>
        <v/>
      </c>
      <c r="F38" s="30">
        <f>IF($A38="","",IFERROR(VLOOKUP($A38,'Beállítások'!$A$2:$B$9,2,FALSE),0))</f>
        <v/>
      </c>
    </row>
    <row r="39">
      <c r="A39" s="20">
        <f>IF(ROW()-12&gt;8,"",'Beállítások'!$A$27)</f>
        <v/>
      </c>
      <c r="B39" s="32">
        <f>IF($A39="","",SUMIF('Költségvetés'!$B$2:$B$101,$A39,'Költségvetés'!$G$2:$G$101))</f>
        <v/>
      </c>
      <c r="C39" s="32">
        <f>IF($A39="","",SUMIF('Költségvetés'!$B$2:$B$101,$A39,'Költségvetés'!$H$2:$H$101))</f>
        <v/>
      </c>
      <c r="D39" s="32">
        <f>IF($A39="","",C39-B39)</f>
        <v/>
      </c>
      <c r="E39" s="37">
        <f>IF(OR($A39="",$B$5=0),"",C39/$B$5)</f>
        <v/>
      </c>
      <c r="F39" s="32">
        <f>IF($A39="","",IFERROR(VLOOKUP($A39,'Beállítások'!$A$2:$B$9,2,FALSE),0))</f>
        <v/>
      </c>
    </row>
    <row r="40">
      <c r="A40" s="18">
        <f>IF(ROW()-12&gt;8,"",'Beállítások'!$A$28)</f>
        <v/>
      </c>
      <c r="B40" s="30">
        <f>IF($A40="","",SUMIF('Költségvetés'!$B$2:$B$101,$A40,'Költségvetés'!$G$2:$G$101))</f>
        <v/>
      </c>
      <c r="C40" s="30">
        <f>IF($A40="","",SUMIF('Költségvetés'!$B$2:$B$101,$A40,'Költségvetés'!$H$2:$H$101))</f>
        <v/>
      </c>
      <c r="D40" s="30">
        <f>IF($A40="","",C40-B40)</f>
        <v/>
      </c>
      <c r="E40" s="38">
        <f>IF(OR($A40="",$B$5=0),"",C40/$B$5)</f>
        <v/>
      </c>
      <c r="F40" s="30">
        <f>IF($A40="","",IFERROR(VLOOKUP($A40,'Beállítások'!$A$2:$B$9,2,FALSE),0))</f>
        <v/>
      </c>
    </row>
    <row r="41">
      <c r="A41" s="20">
        <f>IF(ROW()-12&gt;8,"",'Beállítások'!$A$29)</f>
        <v/>
      </c>
      <c r="B41" s="32">
        <f>IF($A41="","",SUMIF('Költségvetés'!$B$2:$B$101,$A41,'Költségvetés'!$G$2:$G$101))</f>
        <v/>
      </c>
      <c r="C41" s="32">
        <f>IF($A41="","",SUMIF('Költségvetés'!$B$2:$B$101,$A41,'Költségvetés'!$H$2:$H$101))</f>
        <v/>
      </c>
      <c r="D41" s="32">
        <f>IF($A41="","",C41-B41)</f>
        <v/>
      </c>
      <c r="E41" s="37">
        <f>IF(OR($A41="",$B$5=0),"",C41/$B$5)</f>
        <v/>
      </c>
      <c r="F41" s="32">
        <f>IF($A41="","",IFERROR(VLOOKUP($A41,'Beállítások'!$A$2:$B$9,2,FALSE),0))</f>
        <v/>
      </c>
    </row>
    <row r="42">
      <c r="A42" s="18">
        <f>IF(ROW()-12&gt;8,"",'Beállítások'!$A$30)</f>
        <v/>
      </c>
      <c r="B42" s="30">
        <f>IF($A42="","",SUMIF('Költségvetés'!$B$2:$B$101,$A42,'Költségvetés'!$G$2:$G$101))</f>
        <v/>
      </c>
      <c r="C42" s="30">
        <f>IF($A42="","",SUMIF('Költségvetés'!$B$2:$B$101,$A42,'Költségvetés'!$H$2:$H$101))</f>
        <v/>
      </c>
      <c r="D42" s="30">
        <f>IF($A42="","",C42-B42)</f>
        <v/>
      </c>
      <c r="E42" s="38">
        <f>IF(OR($A42="",$B$5=0),"",C42/$B$5)</f>
        <v/>
      </c>
      <c r="F42" s="30">
        <f>IF($A42="","",IFERROR(VLOOKUP($A42,'Beállítások'!$A$2:$B$9,2,FALSE),0))</f>
        <v/>
      </c>
    </row>
    <row r="43">
      <c r="A43" s="20">
        <f>IF(ROW()-12&gt;8,"",'Beállítások'!$A$31)</f>
        <v/>
      </c>
      <c r="B43" s="32">
        <f>IF($A43="","",SUMIF('Költségvetés'!$B$2:$B$101,$A43,'Költségvetés'!$G$2:$G$101))</f>
        <v/>
      </c>
      <c r="C43" s="32">
        <f>IF($A43="","",SUMIF('Költségvetés'!$B$2:$B$101,$A43,'Költségvetés'!$H$2:$H$101))</f>
        <v/>
      </c>
      <c r="D43" s="32">
        <f>IF($A43="","",C43-B43)</f>
        <v/>
      </c>
      <c r="E43" s="37">
        <f>IF(OR($A43="",$B$5=0),"",C43/$B$5)</f>
        <v/>
      </c>
      <c r="F43" s="32">
        <f>IF($A43="","",IFERROR(VLOOKUP($A43,'Beállítások'!$A$2:$B$9,2,FALSE),0))</f>
        <v/>
      </c>
    </row>
    <row r="44">
      <c r="A44" s="18">
        <f>IF(ROW()-12&gt;8,"",'Beállítások'!$A$32)</f>
        <v/>
      </c>
      <c r="B44" s="30">
        <f>IF($A44="","",SUMIF('Költségvetés'!$B$2:$B$101,$A44,'Költségvetés'!$G$2:$G$101))</f>
        <v/>
      </c>
      <c r="C44" s="30">
        <f>IF($A44="","",SUMIF('Költségvetés'!$B$2:$B$101,$A44,'Költségvetés'!$H$2:$H$101))</f>
        <v/>
      </c>
      <c r="D44" s="30">
        <f>IF($A44="","",C44-B44)</f>
        <v/>
      </c>
      <c r="E44" s="38">
        <f>IF(OR($A44="",$B$5=0),"",C44/$B$5)</f>
        <v/>
      </c>
      <c r="F44" s="30">
        <f>IF($A44="","",IFERROR(VLOOKUP($A44,'Beállítások'!$A$2:$B$9,2,FALSE),0))</f>
        <v/>
      </c>
    </row>
    <row r="45">
      <c r="A45" s="20">
        <f>IF(ROW()-12&gt;8,"",'Beállítások'!$A$33)</f>
        <v/>
      </c>
      <c r="B45" s="32">
        <f>IF($A45="","",SUMIF('Költségvetés'!$B$2:$B$101,$A45,'Költségvetés'!$G$2:$G$101))</f>
        <v/>
      </c>
      <c r="C45" s="32">
        <f>IF($A45="","",SUMIF('Költségvetés'!$B$2:$B$101,$A45,'Költségvetés'!$H$2:$H$101))</f>
        <v/>
      </c>
      <c r="D45" s="32">
        <f>IF($A45="","",C45-B45)</f>
        <v/>
      </c>
      <c r="E45" s="37">
        <f>IF(OR($A45="",$B$5=0),"",C45/$B$5)</f>
        <v/>
      </c>
      <c r="F45" s="32">
        <f>IF($A45="","",IFERROR(VLOOKUP($A45,'Beállítások'!$A$2:$B$9,2,FALSE),0))</f>
        <v/>
      </c>
    </row>
    <row r="46">
      <c r="A46" s="18">
        <f>IF(ROW()-12&gt;8,"",'Beállítások'!$A$34)</f>
        <v/>
      </c>
      <c r="B46" s="30">
        <f>IF($A46="","",SUMIF('Költségvetés'!$B$2:$B$101,$A46,'Költségvetés'!$G$2:$G$101))</f>
        <v/>
      </c>
      <c r="C46" s="30">
        <f>IF($A46="","",SUMIF('Költségvetés'!$B$2:$B$101,$A46,'Költségvetés'!$H$2:$H$101))</f>
        <v/>
      </c>
      <c r="D46" s="30">
        <f>IF($A46="","",C46-B46)</f>
        <v/>
      </c>
      <c r="E46" s="38">
        <f>IF(OR($A46="",$B$5=0),"",C46/$B$5)</f>
        <v/>
      </c>
      <c r="F46" s="30">
        <f>IF($A46="","",IFERROR(VLOOKUP($A46,'Beállítások'!$A$2:$B$9,2,FALSE),0))</f>
        <v/>
      </c>
    </row>
    <row r="47">
      <c r="A47" s="20">
        <f>IF(ROW()-12&gt;8,"",'Beállítások'!$A$35)</f>
        <v/>
      </c>
      <c r="B47" s="32">
        <f>IF($A47="","",SUMIF('Költségvetés'!$B$2:$B$101,$A47,'Költségvetés'!$G$2:$G$101))</f>
        <v/>
      </c>
      <c r="C47" s="32">
        <f>IF($A47="","",SUMIF('Költségvetés'!$B$2:$B$101,$A47,'Költségvetés'!$H$2:$H$101))</f>
        <v/>
      </c>
      <c r="D47" s="32">
        <f>IF($A47="","",C47-B47)</f>
        <v/>
      </c>
      <c r="E47" s="37">
        <f>IF(OR($A47="",$B$5=0),"",C47/$B$5)</f>
        <v/>
      </c>
      <c r="F47" s="32">
        <f>IF($A47="","",IFERROR(VLOOKUP($A47,'Beállítások'!$A$2:$B$9,2,FALSE),0))</f>
        <v/>
      </c>
    </row>
    <row r="48">
      <c r="A48" s="18">
        <f>IF(ROW()-12&gt;8,"",'Beállítások'!$A$36)</f>
        <v/>
      </c>
      <c r="B48" s="30">
        <f>IF($A48="","",SUMIF('Költségvetés'!$B$2:$B$101,$A48,'Költségvetés'!$G$2:$G$101))</f>
        <v/>
      </c>
      <c r="C48" s="30">
        <f>IF($A48="","",SUMIF('Költségvetés'!$B$2:$B$101,$A48,'Költségvetés'!$H$2:$H$101))</f>
        <v/>
      </c>
      <c r="D48" s="30">
        <f>IF($A48="","",C48-B48)</f>
        <v/>
      </c>
      <c r="E48" s="38">
        <f>IF(OR($A48="",$B$5=0),"",C48/$B$5)</f>
        <v/>
      </c>
      <c r="F48" s="30">
        <f>IF($A48="","",IFERROR(VLOOKUP($A48,'Beállítások'!$A$2:$B$9,2,FALSE),0))</f>
        <v/>
      </c>
    </row>
    <row r="49">
      <c r="A49" s="20">
        <f>IF(ROW()-12&gt;8,"",'Beállítások'!$A$37)</f>
        <v/>
      </c>
      <c r="B49" s="32">
        <f>IF($A49="","",SUMIF('Költségvetés'!$B$2:$B$101,$A49,'Költségvetés'!$G$2:$G$101))</f>
        <v/>
      </c>
      <c r="C49" s="32">
        <f>IF($A49="","",SUMIF('Költségvetés'!$B$2:$B$101,$A49,'Költségvetés'!$H$2:$H$101))</f>
        <v/>
      </c>
      <c r="D49" s="32">
        <f>IF($A49="","",C49-B49)</f>
        <v/>
      </c>
      <c r="E49" s="37">
        <f>IF(OR($A49="",$B$5=0),"",C49/$B$5)</f>
        <v/>
      </c>
      <c r="F49" s="32">
        <f>IF($A49="","",IFERROR(VLOOKUP($A49,'Beállítások'!$A$2:$B$9,2,FALSE),0))</f>
        <v/>
      </c>
    </row>
    <row r="50">
      <c r="A50" s="18">
        <f>IF(ROW()-12&gt;8,"",'Beállítások'!$A$38)</f>
        <v/>
      </c>
      <c r="B50" s="30">
        <f>IF($A50="","",SUMIF('Költségvetés'!$B$2:$B$101,$A50,'Költségvetés'!$G$2:$G$101))</f>
        <v/>
      </c>
      <c r="C50" s="30">
        <f>IF($A50="","",SUMIF('Költségvetés'!$B$2:$B$101,$A50,'Költségvetés'!$H$2:$H$101))</f>
        <v/>
      </c>
      <c r="D50" s="30">
        <f>IF($A50="","",C50-B50)</f>
        <v/>
      </c>
      <c r="E50" s="38">
        <f>IF(OR($A50="",$B$5=0),"",C50/$B$5)</f>
        <v/>
      </c>
      <c r="F50" s="30">
        <f>IF($A50="","",IFERROR(VLOOKUP($A50,'Beállítások'!$A$2:$B$9,2,FALSE),0))</f>
        <v/>
      </c>
    </row>
    <row r="51">
      <c r="A51" s="20">
        <f>IF(ROW()-12&gt;8,"",'Beállítások'!$A$39)</f>
        <v/>
      </c>
      <c r="B51" s="32">
        <f>IF($A51="","",SUMIF('Költségvetés'!$B$2:$B$101,$A51,'Költségvetés'!$G$2:$G$101))</f>
        <v/>
      </c>
      <c r="C51" s="32">
        <f>IF($A51="","",SUMIF('Költségvetés'!$B$2:$B$101,$A51,'Költségvetés'!$H$2:$H$101))</f>
        <v/>
      </c>
      <c r="D51" s="32">
        <f>IF($A51="","",C51-B51)</f>
        <v/>
      </c>
      <c r="E51" s="37">
        <f>IF(OR($A51="",$B$5=0),"",C51/$B$5)</f>
        <v/>
      </c>
      <c r="F51" s="32">
        <f>IF($A51="","",IFERROR(VLOOKUP($A51,'Beállítások'!$A$2:$B$9,2,FALSE),0))</f>
        <v/>
      </c>
    </row>
    <row r="52">
      <c r="A52" s="18">
        <f>IF(ROW()-12&gt;8,"",'Beállítások'!$A$40)</f>
        <v/>
      </c>
      <c r="B52" s="30">
        <f>IF($A52="","",SUMIF('Költségvetés'!$B$2:$B$101,$A52,'Költségvetés'!$G$2:$G$101))</f>
        <v/>
      </c>
      <c r="C52" s="30">
        <f>IF($A52="","",SUMIF('Költségvetés'!$B$2:$B$101,$A52,'Költségvetés'!$H$2:$H$101))</f>
        <v/>
      </c>
      <c r="D52" s="30">
        <f>IF($A52="","",C52-B52)</f>
        <v/>
      </c>
      <c r="E52" s="38">
        <f>IF(OR($A52="",$B$5=0),"",C52/$B$5)</f>
        <v/>
      </c>
      <c r="F52" s="30">
        <f>IF($A52="","",IFERROR(VLOOKUP($A52,'Beállítások'!$A$2:$B$9,2,FALSE),0))</f>
        <v/>
      </c>
    </row>
    <row r="53">
      <c r="A53" s="20">
        <f>IF(ROW()-12&gt;8,"",'Beállítások'!$A$41)</f>
        <v/>
      </c>
      <c r="B53" s="32">
        <f>IF($A53="","",SUMIF('Költségvetés'!$B$2:$B$101,$A53,'Költségvetés'!$G$2:$G$101))</f>
        <v/>
      </c>
      <c r="C53" s="32">
        <f>IF($A53="","",SUMIF('Költségvetés'!$B$2:$B$101,$A53,'Költségvetés'!$H$2:$H$101))</f>
        <v/>
      </c>
      <c r="D53" s="32">
        <f>IF($A53="","",C53-B53)</f>
        <v/>
      </c>
      <c r="E53" s="37">
        <f>IF(OR($A53="",$B$5=0),"",C53/$B$5)</f>
        <v/>
      </c>
      <c r="F53" s="32">
        <f>IF($A53="","",IFERROR(VLOOKUP($A53,'Beállítások'!$A$2:$B$9,2,FALSE),0))</f>
        <v/>
      </c>
    </row>
    <row r="54">
      <c r="A54" s="18">
        <f>IF(ROW()-12&gt;8,"",'Beállítások'!$A$42)</f>
        <v/>
      </c>
      <c r="B54" s="30">
        <f>IF($A54="","",SUMIF('Költségvetés'!$B$2:$B$101,$A54,'Költségvetés'!$G$2:$G$101))</f>
        <v/>
      </c>
      <c r="C54" s="30">
        <f>IF($A54="","",SUMIF('Költségvetés'!$B$2:$B$101,$A54,'Költségvetés'!$H$2:$H$101))</f>
        <v/>
      </c>
      <c r="D54" s="30">
        <f>IF($A54="","",C54-B54)</f>
        <v/>
      </c>
      <c r="E54" s="38">
        <f>IF(OR($A54="",$B$5=0),"",C54/$B$5)</f>
        <v/>
      </c>
      <c r="F54" s="30">
        <f>IF($A54="","",IFERROR(VLOOKUP($A54,'Beállítások'!$A$2:$B$9,2,FALSE),0))</f>
        <v/>
      </c>
    </row>
    <row r="55">
      <c r="A55" s="20">
        <f>IF(ROW()-12&gt;8,"",'Beállítások'!$A$43)</f>
        <v/>
      </c>
      <c r="B55" s="32">
        <f>IF($A55="","",SUMIF('Költségvetés'!$B$2:$B$101,$A55,'Költségvetés'!$G$2:$G$101))</f>
        <v/>
      </c>
      <c r="C55" s="32">
        <f>IF($A55="","",SUMIF('Költségvetés'!$B$2:$B$101,$A55,'Költségvetés'!$H$2:$H$101))</f>
        <v/>
      </c>
      <c r="D55" s="32">
        <f>IF($A55="","",C55-B55)</f>
        <v/>
      </c>
      <c r="E55" s="37">
        <f>IF(OR($A55="",$B$5=0),"",C55/$B$5)</f>
        <v/>
      </c>
      <c r="F55" s="32">
        <f>IF($A55="","",IFERROR(VLOOKUP($A55,'Beállítások'!$A$2:$B$9,2,FALSE),0))</f>
        <v/>
      </c>
    </row>
    <row r="56">
      <c r="A56" s="18">
        <f>IF(ROW()-12&gt;8,"",'Beállítások'!$A$44)</f>
        <v/>
      </c>
      <c r="B56" s="30">
        <f>IF($A56="","",SUMIF('Költségvetés'!$B$2:$B$101,$A56,'Költségvetés'!$G$2:$G$101))</f>
        <v/>
      </c>
      <c r="C56" s="30">
        <f>IF($A56="","",SUMIF('Költségvetés'!$B$2:$B$101,$A56,'Költségvetés'!$H$2:$H$101))</f>
        <v/>
      </c>
      <c r="D56" s="30">
        <f>IF($A56="","",C56-B56)</f>
        <v/>
      </c>
      <c r="E56" s="38">
        <f>IF(OR($A56="",$B$5=0),"",C56/$B$5)</f>
        <v/>
      </c>
      <c r="F56" s="30">
        <f>IF($A56="","",IFERROR(VLOOKUP($A56,'Beállítások'!$A$2:$B$9,2,FALSE),0))</f>
        <v/>
      </c>
    </row>
    <row r="57">
      <c r="A57" s="20">
        <f>IF(ROW()-12&gt;8,"",'Beállítások'!$A$45)</f>
        <v/>
      </c>
      <c r="B57" s="32">
        <f>IF($A57="","",SUMIF('Költségvetés'!$B$2:$B$101,$A57,'Költségvetés'!$G$2:$G$101))</f>
        <v/>
      </c>
      <c r="C57" s="32">
        <f>IF($A57="","",SUMIF('Költségvetés'!$B$2:$B$101,$A57,'Költségvetés'!$H$2:$H$101))</f>
        <v/>
      </c>
      <c r="D57" s="32">
        <f>IF($A57="","",C57-B57)</f>
        <v/>
      </c>
      <c r="E57" s="37">
        <f>IF(OR($A57="",$B$5=0),"",C57/$B$5)</f>
        <v/>
      </c>
      <c r="F57" s="32">
        <f>IF($A57="","",IFERROR(VLOOKUP($A57,'Beállítások'!$A$2:$B$9,2,FALSE),0))</f>
        <v/>
      </c>
    </row>
    <row r="58">
      <c r="A58" s="18">
        <f>IF(ROW()-12&gt;8,"",'Beállítások'!$A$46)</f>
        <v/>
      </c>
      <c r="B58" s="30">
        <f>IF($A58="","",SUMIF('Költségvetés'!$B$2:$B$101,$A58,'Költségvetés'!$G$2:$G$101))</f>
        <v/>
      </c>
      <c r="C58" s="30">
        <f>IF($A58="","",SUMIF('Költségvetés'!$B$2:$B$101,$A58,'Költségvetés'!$H$2:$H$101))</f>
        <v/>
      </c>
      <c r="D58" s="30">
        <f>IF($A58="","",C58-B58)</f>
        <v/>
      </c>
      <c r="E58" s="38">
        <f>IF(OR($A58="",$B$5=0),"",C58/$B$5)</f>
        <v/>
      </c>
      <c r="F58" s="30">
        <f>IF($A58="","",IFERROR(VLOOKUP($A58,'Beállítások'!$A$2:$B$9,2,FALSE),0))</f>
        <v/>
      </c>
    </row>
    <row r="59">
      <c r="A59" s="20">
        <f>IF(ROW()-12&gt;8,"",'Beállítások'!$A$47)</f>
        <v/>
      </c>
      <c r="B59" s="32">
        <f>IF($A59="","",SUMIF('Költségvetés'!$B$2:$B$101,$A59,'Költségvetés'!$G$2:$G$101))</f>
        <v/>
      </c>
      <c r="C59" s="32">
        <f>IF($A59="","",SUMIF('Költségvetés'!$B$2:$B$101,$A59,'Költségvetés'!$H$2:$H$101))</f>
        <v/>
      </c>
      <c r="D59" s="32">
        <f>IF($A59="","",C59-B59)</f>
        <v/>
      </c>
      <c r="E59" s="37">
        <f>IF(OR($A59="",$B$5=0),"",C59/$B$5)</f>
        <v/>
      </c>
      <c r="F59" s="32">
        <f>IF($A59="","",IFERROR(VLOOKUP($A59,'Beállítások'!$A$2:$B$9,2,FALSE),0))</f>
        <v/>
      </c>
    </row>
    <row r="60">
      <c r="A60" s="18">
        <f>IF(ROW()-12&gt;8,"",'Beállítások'!$A$48)</f>
        <v/>
      </c>
      <c r="B60" s="30">
        <f>IF($A60="","",SUMIF('Költségvetés'!$B$2:$B$101,$A60,'Költségvetés'!$G$2:$G$101))</f>
        <v/>
      </c>
      <c r="C60" s="30">
        <f>IF($A60="","",SUMIF('Költségvetés'!$B$2:$B$101,$A60,'Költségvetés'!$H$2:$H$101))</f>
        <v/>
      </c>
      <c r="D60" s="30">
        <f>IF($A60="","",C60-B60)</f>
        <v/>
      </c>
      <c r="E60" s="38">
        <f>IF(OR($A60="",$B$5=0),"",C60/$B$5)</f>
        <v/>
      </c>
      <c r="F60" s="30">
        <f>IF($A60="","",IFERROR(VLOOKUP($A60,'Beállítások'!$A$2:$B$9,2,FALSE),0))</f>
        <v/>
      </c>
    </row>
    <row r="61">
      <c r="A61" s="20">
        <f>IF(ROW()-12&gt;8,"",'Beállítások'!$A$49)</f>
        <v/>
      </c>
      <c r="B61" s="32">
        <f>IF($A61="","",SUMIF('Költségvetés'!$B$2:$B$101,$A61,'Költségvetés'!$G$2:$G$101))</f>
        <v/>
      </c>
      <c r="C61" s="32">
        <f>IF($A61="","",SUMIF('Költségvetés'!$B$2:$B$101,$A61,'Költségvetés'!$H$2:$H$101))</f>
        <v/>
      </c>
      <c r="D61" s="32">
        <f>IF($A61="","",C61-B61)</f>
        <v/>
      </c>
      <c r="E61" s="37">
        <f>IF(OR($A61="",$B$5=0),"",C61/$B$5)</f>
        <v/>
      </c>
      <c r="F61" s="32">
        <f>IF($A61="","",IFERROR(VLOOKUP($A61,'Beállítások'!$A$2:$B$9,2,FALSE),0))</f>
        <v/>
      </c>
    </row>
    <row r="62">
      <c r="A62" s="18">
        <f>IF(ROW()-12&gt;8,"",'Beállítások'!$A$50)</f>
        <v/>
      </c>
      <c r="B62" s="30">
        <f>IF($A62="","",SUMIF('Költségvetés'!$B$2:$B$101,$A62,'Költségvetés'!$G$2:$G$101))</f>
        <v/>
      </c>
      <c r="C62" s="30">
        <f>IF($A62="","",SUMIF('Költségvetés'!$B$2:$B$101,$A62,'Költségvetés'!$H$2:$H$101))</f>
        <v/>
      </c>
      <c r="D62" s="30">
        <f>IF($A62="","",C62-B62)</f>
        <v/>
      </c>
      <c r="E62" s="38">
        <f>IF(OR($A62="",$B$5=0),"",C62/$B$5)</f>
        <v/>
      </c>
      <c r="F62" s="30">
        <f>IF($A62="","",IFERROR(VLOOKUP($A62,'Beállítások'!$A$2:$B$9,2,FALSE),0))</f>
        <v/>
      </c>
    </row>
    <row r="63">
      <c r="A63" s="20">
        <f>IF(ROW()-12&gt;8,"",'Beállítások'!$A$51)</f>
        <v/>
      </c>
      <c r="B63" s="32">
        <f>IF($A63="","",SUMIF('Költségvetés'!$B$2:$B$101,$A63,'Költségvetés'!$G$2:$G$101))</f>
        <v/>
      </c>
      <c r="C63" s="32">
        <f>IF($A63="","",SUMIF('Költségvetés'!$B$2:$B$101,$A63,'Költségvetés'!$H$2:$H$101))</f>
        <v/>
      </c>
      <c r="D63" s="32">
        <f>IF($A63="","",C63-B63)</f>
        <v/>
      </c>
      <c r="E63" s="37">
        <f>IF(OR($A63="",$B$5=0),"",C63/$B$5)</f>
        <v/>
      </c>
      <c r="F63" s="32">
        <f>IF($A63="","",IFERROR(VLOOKUP($A63,'Beállítások'!$A$2:$B$9,2,FALSE),0))</f>
        <v/>
      </c>
    </row>
    <row r="64">
      <c r="A64" s="18">
        <f>IF(ROW()-12&gt;8,"",'Beállítások'!$A$52)</f>
        <v/>
      </c>
      <c r="B64" s="30">
        <f>IF($A64="","",SUMIF('Költségvetés'!$B$2:$B$101,$A64,'Költségvetés'!$G$2:$G$101))</f>
        <v/>
      </c>
      <c r="C64" s="30">
        <f>IF($A64="","",SUMIF('Költségvetés'!$B$2:$B$101,$A64,'Költségvetés'!$H$2:$H$101))</f>
        <v/>
      </c>
      <c r="D64" s="30">
        <f>IF($A64="","",C64-B64)</f>
        <v/>
      </c>
      <c r="E64" s="38">
        <f>IF(OR($A64="",$B$5=0),"",C64/$B$5)</f>
        <v/>
      </c>
      <c r="F64" s="30">
        <f>IF($A64="","",IFERROR(VLOOKUP($A64,'Beállítások'!$A$2:$B$9,2,FALSE),0))</f>
        <v/>
      </c>
    </row>
    <row r="65">
      <c r="A65" s="20">
        <f>IF(ROW()-12&gt;8,"",'Beállítások'!$A$53)</f>
        <v/>
      </c>
      <c r="B65" s="32">
        <f>IF($A65="","",SUMIF('Költségvetés'!$B$2:$B$101,$A65,'Költségvetés'!$G$2:$G$101))</f>
        <v/>
      </c>
      <c r="C65" s="32">
        <f>IF($A65="","",SUMIF('Költségvetés'!$B$2:$B$101,$A65,'Költségvetés'!$H$2:$H$101))</f>
        <v/>
      </c>
      <c r="D65" s="32">
        <f>IF($A65="","",C65-B65)</f>
        <v/>
      </c>
      <c r="E65" s="37">
        <f>IF(OR($A65="",$B$5=0),"",C65/$B$5)</f>
        <v/>
      </c>
      <c r="F65" s="32">
        <f>IF($A65="","",IFERROR(VLOOKUP($A65,'Beállítások'!$A$2:$B$9,2,FALSE),0))</f>
        <v/>
      </c>
    </row>
    <row r="66">
      <c r="A66" s="18">
        <f>IF(ROW()-12&gt;8,"",'Beállítások'!$A$54)</f>
        <v/>
      </c>
      <c r="B66" s="30">
        <f>IF($A66="","",SUMIF('Költségvetés'!$B$2:$B$101,$A66,'Költségvetés'!$G$2:$G$101))</f>
        <v/>
      </c>
      <c r="C66" s="30">
        <f>IF($A66="","",SUMIF('Költségvetés'!$B$2:$B$101,$A66,'Költségvetés'!$H$2:$H$101))</f>
        <v/>
      </c>
      <c r="D66" s="30">
        <f>IF($A66="","",C66-B66)</f>
        <v/>
      </c>
      <c r="E66" s="38">
        <f>IF(OR($A66="",$B$5=0),"",C66/$B$5)</f>
        <v/>
      </c>
      <c r="F66" s="30">
        <f>IF($A66="","",IFERROR(VLOOKUP($A66,'Beállítások'!$A$2:$B$9,2,FALSE),0))</f>
        <v/>
      </c>
    </row>
    <row r="67">
      <c r="A67" s="20">
        <f>IF(ROW()-12&gt;8,"",'Beállítások'!$A$55)</f>
        <v/>
      </c>
      <c r="B67" s="32">
        <f>IF($A67="","",SUMIF('Költségvetés'!$B$2:$B$101,$A67,'Költségvetés'!$G$2:$G$101))</f>
        <v/>
      </c>
      <c r="C67" s="32">
        <f>IF($A67="","",SUMIF('Költségvetés'!$B$2:$B$101,$A67,'Költségvetés'!$H$2:$H$101))</f>
        <v/>
      </c>
      <c r="D67" s="32">
        <f>IF($A67="","",C67-B67)</f>
        <v/>
      </c>
      <c r="E67" s="37">
        <f>IF(OR($A67="",$B$5=0),"",C67/$B$5)</f>
        <v/>
      </c>
      <c r="F67" s="32">
        <f>IF($A67="","",IFERROR(VLOOKUP($A67,'Beállítások'!$A$2:$B$9,2,FALSE),0))</f>
        <v/>
      </c>
    </row>
    <row r="68">
      <c r="A68" s="18">
        <f>IF(ROW()-12&gt;8,"",'Beállítások'!$A$56)</f>
        <v/>
      </c>
      <c r="B68" s="30">
        <f>IF($A68="","",SUMIF('Költségvetés'!$B$2:$B$101,$A68,'Költségvetés'!$G$2:$G$101))</f>
        <v/>
      </c>
      <c r="C68" s="30">
        <f>IF($A68="","",SUMIF('Költségvetés'!$B$2:$B$101,$A68,'Költségvetés'!$H$2:$H$101))</f>
        <v/>
      </c>
      <c r="D68" s="30">
        <f>IF($A68="","",C68-B68)</f>
        <v/>
      </c>
      <c r="E68" s="38">
        <f>IF(OR($A68="",$B$5=0),"",C68/$B$5)</f>
        <v/>
      </c>
      <c r="F68" s="30">
        <f>IF($A68="","",IFERROR(VLOOKUP($A68,'Beállítások'!$A$2:$B$9,2,FALSE),0))</f>
        <v/>
      </c>
    </row>
    <row r="69">
      <c r="A69" s="20">
        <f>IF(ROW()-12&gt;8,"",'Beállítások'!$A$57)</f>
        <v/>
      </c>
      <c r="B69" s="32">
        <f>IF($A69="","",SUMIF('Költségvetés'!$B$2:$B$101,$A69,'Költségvetés'!$G$2:$G$101))</f>
        <v/>
      </c>
      <c r="C69" s="32">
        <f>IF($A69="","",SUMIF('Költségvetés'!$B$2:$B$101,$A69,'Költségvetés'!$H$2:$H$101))</f>
        <v/>
      </c>
      <c r="D69" s="32">
        <f>IF($A69="","",C69-B69)</f>
        <v/>
      </c>
      <c r="E69" s="37">
        <f>IF(OR($A69="",$B$5=0),"",C69/$B$5)</f>
        <v/>
      </c>
      <c r="F69" s="32">
        <f>IF($A69="","",IFERROR(VLOOKUP($A69,'Beállítások'!$A$2:$B$9,2,FALSE),0))</f>
        <v/>
      </c>
    </row>
    <row r="70">
      <c r="A70" s="18">
        <f>IF(ROW()-12&gt;8,"",'Beállítások'!$A$58)</f>
        <v/>
      </c>
      <c r="B70" s="30">
        <f>IF($A70="","",SUMIF('Költségvetés'!$B$2:$B$101,$A70,'Költségvetés'!$G$2:$G$101))</f>
        <v/>
      </c>
      <c r="C70" s="30">
        <f>IF($A70="","",SUMIF('Költségvetés'!$B$2:$B$101,$A70,'Költségvetés'!$H$2:$H$101))</f>
        <v/>
      </c>
      <c r="D70" s="30">
        <f>IF($A70="","",C70-B70)</f>
        <v/>
      </c>
      <c r="E70" s="38">
        <f>IF(OR($A70="",$B$5=0),"",C70/$B$5)</f>
        <v/>
      </c>
      <c r="F70" s="30">
        <f>IF($A70="","",IFERROR(VLOOKUP($A70,'Beállítások'!$A$2:$B$9,2,FALSE),0))</f>
        <v/>
      </c>
    </row>
    <row r="71">
      <c r="A71" s="20">
        <f>IF(ROW()-12&gt;8,"",'Beállítások'!$A$59)</f>
        <v/>
      </c>
      <c r="B71" s="32">
        <f>IF($A71="","",SUMIF('Költségvetés'!$B$2:$B$101,$A71,'Költségvetés'!$G$2:$G$101))</f>
        <v/>
      </c>
      <c r="C71" s="32">
        <f>IF($A71="","",SUMIF('Költségvetés'!$B$2:$B$101,$A71,'Költségvetés'!$H$2:$H$101))</f>
        <v/>
      </c>
      <c r="D71" s="32">
        <f>IF($A71="","",C71-B71)</f>
        <v/>
      </c>
      <c r="E71" s="37">
        <f>IF(OR($A71="",$B$5=0),"",C71/$B$5)</f>
        <v/>
      </c>
      <c r="F71" s="32">
        <f>IF($A71="","",IFERROR(VLOOKUP($A71,'Beállítások'!$A$2:$B$9,2,FALSE),0))</f>
        <v/>
      </c>
    </row>
    <row r="72">
      <c r="A72" s="18">
        <f>IF(ROW()-12&gt;8,"",'Beállítások'!$A$60)</f>
        <v/>
      </c>
      <c r="B72" s="30">
        <f>IF($A72="","",SUMIF('Költségvetés'!$B$2:$B$101,$A72,'Költségvetés'!$G$2:$G$101))</f>
        <v/>
      </c>
      <c r="C72" s="30">
        <f>IF($A72="","",SUMIF('Költségvetés'!$B$2:$B$101,$A72,'Költségvetés'!$H$2:$H$101))</f>
        <v/>
      </c>
      <c r="D72" s="30">
        <f>IF($A72="","",C72-B72)</f>
        <v/>
      </c>
      <c r="E72" s="38">
        <f>IF(OR($A72="",$B$5=0),"",C72/$B$5)</f>
        <v/>
      </c>
      <c r="F72" s="30">
        <f>IF($A72="","",IFERROR(VLOOKUP($A72,'Beállítások'!$A$2:$B$9,2,FALSE),0))</f>
        <v/>
      </c>
    </row>
    <row r="73">
      <c r="A73" s="20">
        <f>IF(ROW()-12&gt;8,"",'Beállítások'!$A$61)</f>
        <v/>
      </c>
      <c r="B73" s="32">
        <f>IF($A73="","",SUMIF('Költségvetés'!$B$2:$B$101,$A73,'Költségvetés'!$G$2:$G$101))</f>
        <v/>
      </c>
      <c r="C73" s="32">
        <f>IF($A73="","",SUMIF('Költségvetés'!$B$2:$B$101,$A73,'Költségvetés'!$H$2:$H$101))</f>
        <v/>
      </c>
      <c r="D73" s="32">
        <f>IF($A73="","",C73-B73)</f>
        <v/>
      </c>
      <c r="E73" s="37">
        <f>IF(OR($A73="",$B$5=0),"",C73/$B$5)</f>
        <v/>
      </c>
      <c r="F73" s="32">
        <f>IF($A73="","",IFERROR(VLOOKUP($A73,'Beállítások'!$A$2:$B$9,2,FALSE),0))</f>
        <v/>
      </c>
    </row>
    <row r="74">
      <c r="A74" s="18">
        <f>IF(ROW()-12&gt;8,"",'Beállítások'!$A$62)</f>
        <v/>
      </c>
      <c r="B74" s="30">
        <f>IF($A74="","",SUMIF('Költségvetés'!$B$2:$B$101,$A74,'Költségvetés'!$G$2:$G$101))</f>
        <v/>
      </c>
      <c r="C74" s="30">
        <f>IF($A74="","",SUMIF('Költségvetés'!$B$2:$B$101,$A74,'Költségvetés'!$H$2:$H$101))</f>
        <v/>
      </c>
      <c r="D74" s="30">
        <f>IF($A74="","",C74-B74)</f>
        <v/>
      </c>
      <c r="E74" s="38">
        <f>IF(OR($A74="",$B$5=0),"",C74/$B$5)</f>
        <v/>
      </c>
      <c r="F74" s="30">
        <f>IF($A74="","",IFERROR(VLOOKUP($A74,'Beállítások'!$A$2:$B$9,2,FALSE),0))</f>
        <v/>
      </c>
    </row>
    <row r="75">
      <c r="A75" s="20">
        <f>IF(ROW()-12&gt;8,"",'Beállítások'!$A$63)</f>
        <v/>
      </c>
      <c r="B75" s="32">
        <f>IF($A75="","",SUMIF('Költségvetés'!$B$2:$B$101,$A75,'Költségvetés'!$G$2:$G$101))</f>
        <v/>
      </c>
      <c r="C75" s="32">
        <f>IF($A75="","",SUMIF('Költségvetés'!$B$2:$B$101,$A75,'Költségvetés'!$H$2:$H$101))</f>
        <v/>
      </c>
      <c r="D75" s="32">
        <f>IF($A75="","",C75-B75)</f>
        <v/>
      </c>
      <c r="E75" s="37">
        <f>IF(OR($A75="",$B$5=0),"",C75/$B$5)</f>
        <v/>
      </c>
      <c r="F75" s="32">
        <f>IF($A75="","",IFERROR(VLOOKUP($A75,'Beállítások'!$A$2:$B$9,2,FALSE),0))</f>
        <v/>
      </c>
    </row>
    <row r="76">
      <c r="A76" s="18">
        <f>IF(ROW()-12&gt;8,"",'Beállítások'!$A$64)</f>
        <v/>
      </c>
      <c r="B76" s="30">
        <f>IF($A76="","",SUMIF('Költségvetés'!$B$2:$B$101,$A76,'Költségvetés'!$G$2:$G$101))</f>
        <v/>
      </c>
      <c r="C76" s="30">
        <f>IF($A76="","",SUMIF('Költségvetés'!$B$2:$B$101,$A76,'Költségvetés'!$H$2:$H$101))</f>
        <v/>
      </c>
      <c r="D76" s="30">
        <f>IF($A76="","",C76-B76)</f>
        <v/>
      </c>
      <c r="E76" s="38">
        <f>IF(OR($A76="",$B$5=0),"",C76/$B$5)</f>
        <v/>
      </c>
      <c r="F76" s="30">
        <f>IF($A76="","",IFERROR(VLOOKUP($A76,'Beállítások'!$A$2:$B$9,2,FALSE),0))</f>
        <v/>
      </c>
    </row>
    <row r="77">
      <c r="A77" s="20">
        <f>IF(ROW()-12&gt;8,"",'Beállítások'!$A$65)</f>
        <v/>
      </c>
      <c r="B77" s="32">
        <f>IF($A77="","",SUMIF('Költségvetés'!$B$2:$B$101,$A77,'Költségvetés'!$G$2:$G$101))</f>
        <v/>
      </c>
      <c r="C77" s="32">
        <f>IF($A77="","",SUMIF('Költségvetés'!$B$2:$B$101,$A77,'Költségvetés'!$H$2:$H$101))</f>
        <v/>
      </c>
      <c r="D77" s="32">
        <f>IF($A77="","",C77-B77)</f>
        <v/>
      </c>
      <c r="E77" s="37">
        <f>IF(OR($A77="",$B$5=0),"",C77/$B$5)</f>
        <v/>
      </c>
      <c r="F77" s="32">
        <f>IF($A77="","",IFERROR(VLOOKUP($A77,'Beállítások'!$A$2:$B$9,2,FALSE),0))</f>
        <v/>
      </c>
    </row>
    <row r="78">
      <c r="A78" s="18">
        <f>IF(ROW()-12&gt;8,"",'Beállítások'!$A$66)</f>
        <v/>
      </c>
      <c r="B78" s="30">
        <f>IF($A78="","",SUMIF('Költségvetés'!$B$2:$B$101,$A78,'Költségvetés'!$G$2:$G$101))</f>
        <v/>
      </c>
      <c r="C78" s="30">
        <f>IF($A78="","",SUMIF('Költségvetés'!$B$2:$B$101,$A78,'Költségvetés'!$H$2:$H$101))</f>
        <v/>
      </c>
      <c r="D78" s="30">
        <f>IF($A78="","",C78-B78)</f>
        <v/>
      </c>
      <c r="E78" s="38">
        <f>IF(OR($A78="",$B$5=0),"",C78/$B$5)</f>
        <v/>
      </c>
      <c r="F78" s="30">
        <f>IF($A78="","",IFERROR(VLOOKUP($A78,'Beállítások'!$A$2:$B$9,2,FALSE),0))</f>
        <v/>
      </c>
    </row>
    <row r="79">
      <c r="A79" s="20">
        <f>IF(ROW()-12&gt;8,"",'Beállítások'!$A$67)</f>
        <v/>
      </c>
      <c r="B79" s="32">
        <f>IF($A79="","",SUMIF('Költségvetés'!$B$2:$B$101,$A79,'Költségvetés'!$G$2:$G$101))</f>
        <v/>
      </c>
      <c r="C79" s="32">
        <f>IF($A79="","",SUMIF('Költségvetés'!$B$2:$B$101,$A79,'Költségvetés'!$H$2:$H$101))</f>
        <v/>
      </c>
      <c r="D79" s="32">
        <f>IF($A79="","",C79-B79)</f>
        <v/>
      </c>
      <c r="E79" s="37">
        <f>IF(OR($A79="",$B$5=0),"",C79/$B$5)</f>
        <v/>
      </c>
      <c r="F79" s="32">
        <f>IF($A79="","",IFERROR(VLOOKUP($A79,'Beállítások'!$A$2:$B$9,2,FALSE),0))</f>
        <v/>
      </c>
    </row>
    <row r="80">
      <c r="A80" s="18">
        <f>IF(ROW()-12&gt;8,"",'Beállítások'!$A$68)</f>
        <v/>
      </c>
      <c r="B80" s="30">
        <f>IF($A80="","",SUMIF('Költségvetés'!$B$2:$B$101,$A80,'Költségvetés'!$G$2:$G$101))</f>
        <v/>
      </c>
      <c r="C80" s="30">
        <f>IF($A80="","",SUMIF('Költségvetés'!$B$2:$B$101,$A80,'Költségvetés'!$H$2:$H$101))</f>
        <v/>
      </c>
      <c r="D80" s="30">
        <f>IF($A80="","",C80-B80)</f>
        <v/>
      </c>
      <c r="E80" s="38">
        <f>IF(OR($A80="",$B$5=0),"",C80/$B$5)</f>
        <v/>
      </c>
      <c r="F80" s="30">
        <f>IF($A80="","",IFERROR(VLOOKUP($A80,'Beállítások'!$A$2:$B$9,2,FALSE),0))</f>
        <v/>
      </c>
    </row>
    <row r="81">
      <c r="A81" s="20">
        <f>IF(ROW()-12&gt;8,"",'Beállítások'!$A$69)</f>
        <v/>
      </c>
      <c r="B81" s="32">
        <f>IF($A81="","",SUMIF('Költségvetés'!$B$2:$B$101,$A81,'Költségvetés'!$G$2:$G$101))</f>
        <v/>
      </c>
      <c r="C81" s="32">
        <f>IF($A81="","",SUMIF('Költségvetés'!$B$2:$B$101,$A81,'Költségvetés'!$H$2:$H$101))</f>
        <v/>
      </c>
      <c r="D81" s="32">
        <f>IF($A81="","",C81-B81)</f>
        <v/>
      </c>
      <c r="E81" s="37">
        <f>IF(OR($A81="",$B$5=0),"",C81/$B$5)</f>
        <v/>
      </c>
      <c r="F81" s="32">
        <f>IF($A81="","",IFERROR(VLOOKUP($A81,'Beállítások'!$A$2:$B$9,2,FALSE),0))</f>
        <v/>
      </c>
    </row>
    <row r="82">
      <c r="A82" s="18">
        <f>IF(ROW()-12&gt;8,"",'Beállítások'!$A$70)</f>
        <v/>
      </c>
      <c r="B82" s="30">
        <f>IF($A82="","",SUMIF('Költségvetés'!$B$2:$B$101,$A82,'Költségvetés'!$G$2:$G$101))</f>
        <v/>
      </c>
      <c r="C82" s="30">
        <f>IF($A82="","",SUMIF('Költségvetés'!$B$2:$B$101,$A82,'Költségvetés'!$H$2:$H$101))</f>
        <v/>
      </c>
      <c r="D82" s="30">
        <f>IF($A82="","",C82-B82)</f>
        <v/>
      </c>
      <c r="E82" s="38">
        <f>IF(OR($A82="",$B$5=0),"",C82/$B$5)</f>
        <v/>
      </c>
      <c r="F82" s="30">
        <f>IF($A82="","",IFERROR(VLOOKUP($A82,'Beállítások'!$A$2:$B$9,2,FALSE),0))</f>
        <v/>
      </c>
    </row>
    <row r="83">
      <c r="A83" s="20">
        <f>IF(ROW()-12&gt;8,"",'Beállítások'!$A$71)</f>
        <v/>
      </c>
      <c r="B83" s="32">
        <f>IF($A83="","",SUMIF('Költségvetés'!$B$2:$B$101,$A83,'Költségvetés'!$G$2:$G$101))</f>
        <v/>
      </c>
      <c r="C83" s="32">
        <f>IF($A83="","",SUMIF('Költségvetés'!$B$2:$B$101,$A83,'Költségvetés'!$H$2:$H$101))</f>
        <v/>
      </c>
      <c r="D83" s="32">
        <f>IF($A83="","",C83-B83)</f>
        <v/>
      </c>
      <c r="E83" s="37">
        <f>IF(OR($A83="",$B$5=0),"",C83/$B$5)</f>
        <v/>
      </c>
      <c r="F83" s="32">
        <f>IF($A83="","",IFERROR(VLOOKUP($A83,'Beállítások'!$A$2:$B$9,2,FALSE),0))</f>
        <v/>
      </c>
    </row>
    <row r="84">
      <c r="A84" s="18">
        <f>IF(ROW()-12&gt;8,"",'Beállítások'!$A$72)</f>
        <v/>
      </c>
      <c r="B84" s="30">
        <f>IF($A84="","",SUMIF('Költségvetés'!$B$2:$B$101,$A84,'Költségvetés'!$G$2:$G$101))</f>
        <v/>
      </c>
      <c r="C84" s="30">
        <f>IF($A84="","",SUMIF('Költségvetés'!$B$2:$B$101,$A84,'Költségvetés'!$H$2:$H$101))</f>
        <v/>
      </c>
      <c r="D84" s="30">
        <f>IF($A84="","",C84-B84)</f>
        <v/>
      </c>
      <c r="E84" s="38">
        <f>IF(OR($A84="",$B$5=0),"",C84/$B$5)</f>
        <v/>
      </c>
      <c r="F84" s="30">
        <f>IF($A84="","",IFERROR(VLOOKUP($A84,'Beállítások'!$A$2:$B$9,2,FALSE),0))</f>
        <v/>
      </c>
    </row>
    <row r="85">
      <c r="A85" s="20">
        <f>IF(ROW()-12&gt;8,"",'Beállítások'!$A$73)</f>
        <v/>
      </c>
      <c r="B85" s="32">
        <f>IF($A85="","",SUMIF('Költségvetés'!$B$2:$B$101,$A85,'Költségvetés'!$G$2:$G$101))</f>
        <v/>
      </c>
      <c r="C85" s="32">
        <f>IF($A85="","",SUMIF('Költségvetés'!$B$2:$B$101,$A85,'Költségvetés'!$H$2:$H$101))</f>
        <v/>
      </c>
      <c r="D85" s="32">
        <f>IF($A85="","",C85-B85)</f>
        <v/>
      </c>
      <c r="E85" s="37">
        <f>IF(OR($A85="",$B$5=0),"",C85/$B$5)</f>
        <v/>
      </c>
      <c r="F85" s="32">
        <f>IF($A85="","",IFERROR(VLOOKUP($A85,'Beállítások'!$A$2:$B$9,2,FALSE),0))</f>
        <v/>
      </c>
    </row>
    <row r="86">
      <c r="A86" s="18">
        <f>IF(ROW()-12&gt;8,"",'Beállítások'!$A$74)</f>
        <v/>
      </c>
      <c r="B86" s="30">
        <f>IF($A86="","",SUMIF('Költségvetés'!$B$2:$B$101,$A86,'Költségvetés'!$G$2:$G$101))</f>
        <v/>
      </c>
      <c r="C86" s="30">
        <f>IF($A86="","",SUMIF('Költségvetés'!$B$2:$B$101,$A86,'Költségvetés'!$H$2:$H$101))</f>
        <v/>
      </c>
      <c r="D86" s="30">
        <f>IF($A86="","",C86-B86)</f>
        <v/>
      </c>
      <c r="E86" s="38">
        <f>IF(OR($A86="",$B$5=0),"",C86/$B$5)</f>
        <v/>
      </c>
      <c r="F86" s="30">
        <f>IF($A86="","",IFERROR(VLOOKUP($A86,'Beállítások'!$A$2:$B$9,2,FALSE),0))</f>
        <v/>
      </c>
    </row>
    <row r="87">
      <c r="A87" s="20">
        <f>IF(ROW()-12&gt;8,"",'Beállítások'!$A$75)</f>
        <v/>
      </c>
      <c r="B87" s="32">
        <f>IF($A87="","",SUMIF('Költségvetés'!$B$2:$B$101,$A87,'Költségvetés'!$G$2:$G$101))</f>
        <v/>
      </c>
      <c r="C87" s="32">
        <f>IF($A87="","",SUMIF('Költségvetés'!$B$2:$B$101,$A87,'Költségvetés'!$H$2:$H$101))</f>
        <v/>
      </c>
      <c r="D87" s="32">
        <f>IF($A87="","",C87-B87)</f>
        <v/>
      </c>
      <c r="E87" s="37">
        <f>IF(OR($A87="",$B$5=0),"",C87/$B$5)</f>
        <v/>
      </c>
      <c r="F87" s="32">
        <f>IF($A87="","",IFERROR(VLOOKUP($A87,'Beállítások'!$A$2:$B$9,2,FALSE),0))</f>
        <v/>
      </c>
    </row>
    <row r="88">
      <c r="A88" s="18">
        <f>IF(ROW()-12&gt;8,"",'Beállítások'!$A$76)</f>
        <v/>
      </c>
      <c r="B88" s="30">
        <f>IF($A88="","",SUMIF('Költségvetés'!$B$2:$B$101,$A88,'Költségvetés'!$G$2:$G$101))</f>
        <v/>
      </c>
      <c r="C88" s="30">
        <f>IF($A88="","",SUMIF('Költségvetés'!$B$2:$B$101,$A88,'Költségvetés'!$H$2:$H$101))</f>
        <v/>
      </c>
      <c r="D88" s="30">
        <f>IF($A88="","",C88-B88)</f>
        <v/>
      </c>
      <c r="E88" s="38">
        <f>IF(OR($A88="",$B$5=0),"",C88/$B$5)</f>
        <v/>
      </c>
      <c r="F88" s="30">
        <f>IF($A88="","",IFERROR(VLOOKUP($A88,'Beállítások'!$A$2:$B$9,2,FALSE),0))</f>
        <v/>
      </c>
    </row>
    <row r="89">
      <c r="A89" s="20">
        <f>IF(ROW()-12&gt;8,"",'Beállítások'!$A$77)</f>
        <v/>
      </c>
      <c r="B89" s="32">
        <f>IF($A89="","",SUMIF('Költségvetés'!$B$2:$B$101,$A89,'Költségvetés'!$G$2:$G$101))</f>
        <v/>
      </c>
      <c r="C89" s="32">
        <f>IF($A89="","",SUMIF('Költségvetés'!$B$2:$B$101,$A89,'Költségvetés'!$H$2:$H$101))</f>
        <v/>
      </c>
      <c r="D89" s="32">
        <f>IF($A89="","",C89-B89)</f>
        <v/>
      </c>
      <c r="E89" s="37">
        <f>IF(OR($A89="",$B$5=0),"",C89/$B$5)</f>
        <v/>
      </c>
      <c r="F89" s="32">
        <f>IF($A89="","",IFERROR(VLOOKUP($A89,'Beállítások'!$A$2:$B$9,2,FALSE),0))</f>
        <v/>
      </c>
    </row>
    <row r="90">
      <c r="A90" s="18">
        <f>IF(ROW()-12&gt;8,"",'Beállítások'!$A$78)</f>
        <v/>
      </c>
      <c r="B90" s="30">
        <f>IF($A90="","",SUMIF('Költségvetés'!$B$2:$B$101,$A90,'Költségvetés'!$G$2:$G$101))</f>
        <v/>
      </c>
      <c r="C90" s="30">
        <f>IF($A90="","",SUMIF('Költségvetés'!$B$2:$B$101,$A90,'Költségvetés'!$H$2:$H$101))</f>
        <v/>
      </c>
      <c r="D90" s="30">
        <f>IF($A90="","",C90-B90)</f>
        <v/>
      </c>
      <c r="E90" s="38">
        <f>IF(OR($A90="",$B$5=0),"",C90/$B$5)</f>
        <v/>
      </c>
      <c r="F90" s="30">
        <f>IF($A90="","",IFERROR(VLOOKUP($A90,'Beállítások'!$A$2:$B$9,2,FALSE),0))</f>
        <v/>
      </c>
    </row>
    <row r="91">
      <c r="A91" s="20">
        <f>IF(ROW()-12&gt;8,"",'Beállítások'!$A$79)</f>
        <v/>
      </c>
      <c r="B91" s="32">
        <f>IF($A91="","",SUMIF('Költségvetés'!$B$2:$B$101,$A91,'Költségvetés'!$G$2:$G$101))</f>
        <v/>
      </c>
      <c r="C91" s="32">
        <f>IF($A91="","",SUMIF('Költségvetés'!$B$2:$B$101,$A91,'Költségvetés'!$H$2:$H$101))</f>
        <v/>
      </c>
      <c r="D91" s="32">
        <f>IF($A91="","",C91-B91)</f>
        <v/>
      </c>
      <c r="E91" s="37">
        <f>IF(OR($A91="",$B$5=0),"",C91/$B$5)</f>
        <v/>
      </c>
      <c r="F91" s="32">
        <f>IF($A91="","",IFERROR(VLOOKUP($A91,'Beállítások'!$A$2:$B$9,2,FALSE),0))</f>
        <v/>
      </c>
    </row>
    <row r="92">
      <c r="A92" s="18">
        <f>IF(ROW()-12&gt;8,"",'Beállítások'!$A$80)</f>
        <v/>
      </c>
      <c r="B92" s="30">
        <f>IF($A92="","",SUMIF('Költségvetés'!$B$2:$B$101,$A92,'Költségvetés'!$G$2:$G$101))</f>
        <v/>
      </c>
      <c r="C92" s="30">
        <f>IF($A92="","",SUMIF('Költségvetés'!$B$2:$B$101,$A92,'Költségvetés'!$H$2:$H$101))</f>
        <v/>
      </c>
      <c r="D92" s="30">
        <f>IF($A92="","",C92-B92)</f>
        <v/>
      </c>
      <c r="E92" s="38">
        <f>IF(OR($A92="",$B$5=0),"",C92/$B$5)</f>
        <v/>
      </c>
      <c r="F92" s="30">
        <f>IF($A92="","",IFERROR(VLOOKUP($A92,'Beállítások'!$A$2:$B$9,2,FALSE),0))</f>
        <v/>
      </c>
    </row>
    <row r="93">
      <c r="A93" s="20">
        <f>IF(ROW()-12&gt;8,"",'Beállítások'!$A$81)</f>
        <v/>
      </c>
      <c r="B93" s="32">
        <f>IF($A93="","",SUMIF('Költségvetés'!$B$2:$B$101,$A93,'Költségvetés'!$G$2:$G$101))</f>
        <v/>
      </c>
      <c r="C93" s="32">
        <f>IF($A93="","",SUMIF('Költségvetés'!$B$2:$B$101,$A93,'Költségvetés'!$H$2:$H$101))</f>
        <v/>
      </c>
      <c r="D93" s="32">
        <f>IF($A93="","",C93-B93)</f>
        <v/>
      </c>
      <c r="E93" s="37">
        <f>IF(OR($A93="",$B$5=0),"",C93/$B$5)</f>
        <v/>
      </c>
      <c r="F93" s="32">
        <f>IF($A93="","",IFERROR(VLOOKUP($A93,'Beállítások'!$A$2:$B$9,2,FALSE),0))</f>
        <v/>
      </c>
    </row>
    <row r="94">
      <c r="A94" s="18">
        <f>IF(ROW()-12&gt;8,"",'Beállítások'!$A$82)</f>
        <v/>
      </c>
      <c r="B94" s="30">
        <f>IF($A94="","",SUMIF('Költségvetés'!$B$2:$B$101,$A94,'Költségvetés'!$G$2:$G$101))</f>
        <v/>
      </c>
      <c r="C94" s="30">
        <f>IF($A94="","",SUMIF('Költségvetés'!$B$2:$B$101,$A94,'Költségvetés'!$H$2:$H$101))</f>
        <v/>
      </c>
      <c r="D94" s="30">
        <f>IF($A94="","",C94-B94)</f>
        <v/>
      </c>
      <c r="E94" s="38">
        <f>IF(OR($A94="",$B$5=0),"",C94/$B$5)</f>
        <v/>
      </c>
      <c r="F94" s="30">
        <f>IF($A94="","",IFERROR(VLOOKUP($A94,'Beállítások'!$A$2:$B$9,2,FALSE),0))</f>
        <v/>
      </c>
    </row>
    <row r="95">
      <c r="A95" s="20">
        <f>IF(ROW()-12&gt;8,"",'Beállítások'!$A$83)</f>
        <v/>
      </c>
      <c r="B95" s="32">
        <f>IF($A95="","",SUMIF('Költségvetés'!$B$2:$B$101,$A95,'Költségvetés'!$G$2:$G$101))</f>
        <v/>
      </c>
      <c r="C95" s="32">
        <f>IF($A95="","",SUMIF('Költségvetés'!$B$2:$B$101,$A95,'Költségvetés'!$H$2:$H$101))</f>
        <v/>
      </c>
      <c r="D95" s="32">
        <f>IF($A95="","",C95-B95)</f>
        <v/>
      </c>
      <c r="E95" s="37">
        <f>IF(OR($A95="",$B$5=0),"",C95/$B$5)</f>
        <v/>
      </c>
      <c r="F95" s="32">
        <f>IF($A95="","",IFERROR(VLOOKUP($A95,'Beállítások'!$A$2:$B$9,2,FALSE),0))</f>
        <v/>
      </c>
    </row>
    <row r="96">
      <c r="A96" s="18">
        <f>IF(ROW()-12&gt;8,"",'Beállítások'!$A$84)</f>
        <v/>
      </c>
      <c r="B96" s="30">
        <f>IF($A96="","",SUMIF('Költségvetés'!$B$2:$B$101,$A96,'Költségvetés'!$G$2:$G$101))</f>
        <v/>
      </c>
      <c r="C96" s="30">
        <f>IF($A96="","",SUMIF('Költségvetés'!$B$2:$B$101,$A96,'Költségvetés'!$H$2:$H$101))</f>
        <v/>
      </c>
      <c r="D96" s="30">
        <f>IF($A96="","",C96-B96)</f>
        <v/>
      </c>
      <c r="E96" s="38">
        <f>IF(OR($A96="",$B$5=0),"",C96/$B$5)</f>
        <v/>
      </c>
      <c r="F96" s="30">
        <f>IF($A96="","",IFERROR(VLOOKUP($A96,'Beállítások'!$A$2:$B$9,2,FALSE),0))</f>
        <v/>
      </c>
    </row>
    <row r="97">
      <c r="A97" s="20">
        <f>IF(ROW()-12&gt;8,"",'Beállítások'!$A$85)</f>
        <v/>
      </c>
      <c r="B97" s="32">
        <f>IF($A97="","",SUMIF('Költségvetés'!$B$2:$B$101,$A97,'Költségvetés'!$G$2:$G$101))</f>
        <v/>
      </c>
      <c r="C97" s="32">
        <f>IF($A97="","",SUMIF('Költségvetés'!$B$2:$B$101,$A97,'Költségvetés'!$H$2:$H$101))</f>
        <v/>
      </c>
      <c r="D97" s="32">
        <f>IF($A97="","",C97-B97)</f>
        <v/>
      </c>
      <c r="E97" s="37">
        <f>IF(OR($A97="",$B$5=0),"",C97/$B$5)</f>
        <v/>
      </c>
      <c r="F97" s="32">
        <f>IF($A97="","",IFERROR(VLOOKUP($A97,'Beállítások'!$A$2:$B$9,2,FALSE),0))</f>
        <v/>
      </c>
    </row>
    <row r="98">
      <c r="A98" s="18">
        <f>IF(ROW()-12&gt;8,"",'Beállítások'!$A$86)</f>
        <v/>
      </c>
      <c r="B98" s="30">
        <f>IF($A98="","",SUMIF('Költségvetés'!$B$2:$B$101,$A98,'Költségvetés'!$G$2:$G$101))</f>
        <v/>
      </c>
      <c r="C98" s="30">
        <f>IF($A98="","",SUMIF('Költségvetés'!$B$2:$B$101,$A98,'Költségvetés'!$H$2:$H$101))</f>
        <v/>
      </c>
      <c r="D98" s="30">
        <f>IF($A98="","",C98-B98)</f>
        <v/>
      </c>
      <c r="E98" s="38">
        <f>IF(OR($A98="",$B$5=0),"",C98/$B$5)</f>
        <v/>
      </c>
      <c r="F98" s="30">
        <f>IF($A98="","",IFERROR(VLOOKUP($A98,'Beállítások'!$A$2:$B$9,2,FALSE),0))</f>
        <v/>
      </c>
    </row>
    <row r="99">
      <c r="A99" s="20">
        <f>IF(ROW()-12&gt;8,"",'Beállítások'!$A$87)</f>
        <v/>
      </c>
      <c r="B99" s="32">
        <f>IF($A99="","",SUMIF('Költségvetés'!$B$2:$B$101,$A99,'Költségvetés'!$G$2:$G$101))</f>
        <v/>
      </c>
      <c r="C99" s="32">
        <f>IF($A99="","",SUMIF('Költségvetés'!$B$2:$B$101,$A99,'Költségvetés'!$H$2:$H$101))</f>
        <v/>
      </c>
      <c r="D99" s="32">
        <f>IF($A99="","",C99-B99)</f>
        <v/>
      </c>
      <c r="E99" s="37">
        <f>IF(OR($A99="",$B$5=0),"",C99/$B$5)</f>
        <v/>
      </c>
      <c r="F99" s="32">
        <f>IF($A99="","",IFERROR(VLOOKUP($A99,'Beállítások'!$A$2:$B$9,2,FALSE),0))</f>
        <v/>
      </c>
    </row>
    <row r="100">
      <c r="A100" s="18">
        <f>IF(ROW()-12&gt;8,"",'Beállítások'!$A$88)</f>
        <v/>
      </c>
      <c r="B100" s="30">
        <f>IF($A100="","",SUMIF('Költségvetés'!$B$2:$B$101,$A100,'Költségvetés'!$G$2:$G$101))</f>
        <v/>
      </c>
      <c r="C100" s="30">
        <f>IF($A100="","",SUMIF('Költségvetés'!$B$2:$B$101,$A100,'Költségvetés'!$H$2:$H$101))</f>
        <v/>
      </c>
      <c r="D100" s="30">
        <f>IF($A100="","",C100-B100)</f>
        <v/>
      </c>
      <c r="E100" s="38">
        <f>IF(OR($A100="",$B$5=0),"",C100/$B$5)</f>
        <v/>
      </c>
      <c r="F100" s="30">
        <f>IF($A100="","",IFERROR(VLOOKUP($A100,'Beállítások'!$A$2:$B$9,2,FALSE),0))</f>
        <v/>
      </c>
    </row>
    <row r="101">
      <c r="A101" s="20">
        <f>IF(ROW()-12&gt;8,"",'Beállítások'!$A$89)</f>
        <v/>
      </c>
      <c r="B101" s="32">
        <f>IF($A101="","",SUMIF('Költségvetés'!$B$2:$B$101,$A101,'Költségvetés'!$G$2:$G$101))</f>
        <v/>
      </c>
      <c r="C101" s="32">
        <f>IF($A101="","",SUMIF('Költségvetés'!$B$2:$B$101,$A101,'Költségvetés'!$H$2:$H$101))</f>
        <v/>
      </c>
      <c r="D101" s="32">
        <f>IF($A101="","",C101-B101)</f>
        <v/>
      </c>
      <c r="E101" s="37">
        <f>IF(OR($A101="",$B$5=0),"",C101/$B$5)</f>
        <v/>
      </c>
      <c r="F101" s="32">
        <f>IF($A101="","",IFERROR(VLOOKUP($A101,'Beállítások'!$A$2:$B$9,2,FALSE),0))</f>
        <v/>
      </c>
    </row>
  </sheetData>
  <mergeCells count="1">
    <mergeCell ref="A1:F1"/>
  </mergeCells>
  <conditionalFormatting sqref="B8">
    <cfRule type="expression" priority="1" dxfId="0" stopIfTrue="1">
      <formula>$B$8&gt;0</formula>
    </cfRule>
    <cfRule type="expression" priority="2" dxfId="1" stopIfTrue="1">
      <formula>$B$8&lt;=0</formula>
    </cfRule>
  </conditionalFormatting>
  <conditionalFormatting sqref="D14:D101">
    <cfRule type="expression" priority="3" dxfId="0" stopIfTrue="1">
      <formula>$D14&gt;0</formula>
    </cfRule>
    <cfRule type="expression" priority="4" dxfId="1" stopIfTrue="1">
      <formula>$D14&lt;=0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3" customWidth="1" min="3" max="3"/>
    <col width="22" customWidth="1" min="4" max="4"/>
    <col width="3" customWidth="1" min="5" max="5"/>
    <col width="62" customWidth="1" min="6" max="6"/>
  </cols>
  <sheetData>
    <row r="1">
      <c r="A1" s="1" t="inlineStr">
        <is>
          <t>Kategória</t>
        </is>
      </c>
      <c r="B1" s="1" t="inlineStr">
        <is>
          <t>Javasolt keret (Ft)</t>
        </is>
      </c>
      <c r="D1" s="1" t="inlineStr">
        <is>
          <t>Státuszlista</t>
        </is>
      </c>
      <c r="F1" s="1" t="inlineStr">
        <is>
          <t>ÁFA és számlázás</t>
        </is>
      </c>
    </row>
    <row r="2" ht="22" customHeight="1">
      <c r="A2" s="21" t="inlineStr">
        <is>
          <t>Helyszín és étkezés</t>
        </is>
      </c>
      <c r="B2" s="30" t="n">
        <v>2400000</v>
      </c>
      <c r="D2" s="21" t="inlineStr">
        <is>
          <t>Tervezett</t>
        </is>
      </c>
      <c r="F2" s="22" t="inlineStr">
        <is>
          <t>Magyarországi szolgáltatóknál a számlázási feltételeket és az ÁFA-kulcsot minden esetben a szolgáltatóval egyeztesse.</t>
        </is>
      </c>
    </row>
    <row r="3" ht="22" customHeight="1">
      <c r="A3" s="23" t="inlineStr">
        <is>
          <t>Fotós és videós</t>
        </is>
      </c>
      <c r="B3" s="32" t="n">
        <v>500000</v>
      </c>
      <c r="D3" s="23" t="inlineStr">
        <is>
          <t>Ajánlat bekérve</t>
        </is>
      </c>
      <c r="F3" s="22" t="inlineStr">
        <is>
          <t>A keretösszegek bruttó irányadó összegek; a végső számlaérték eltérhet.</t>
        </is>
      </c>
    </row>
    <row r="4" ht="22" customHeight="1">
      <c r="A4" s="21" t="inlineStr">
        <is>
          <t>Zene és DJ</t>
        </is>
      </c>
      <c r="B4" s="30" t="n">
        <v>300000</v>
      </c>
      <c r="D4" s="21" t="inlineStr">
        <is>
          <t>Szerződve</t>
        </is>
      </c>
      <c r="F4" s="22" t="inlineStr">
        <is>
          <t>Előleg fizetésekor kérjen előlegszámlát, teljesítéskor végszámlát.</t>
        </is>
      </c>
    </row>
    <row r="5" ht="22" customHeight="1">
      <c r="A5" s="23" t="inlineStr">
        <is>
          <t>Dekoráció és virág</t>
        </is>
      </c>
      <c r="B5" s="32" t="n">
        <v>600000</v>
      </c>
      <c r="D5" s="23" t="inlineStr">
        <is>
          <t>Előleg fizetve</t>
        </is>
      </c>
      <c r="F5" s="22" t="inlineStr">
        <is>
          <t>Az adószámot és a cégformát (Kft., Bt., egyéni vállalkozó) rögzítse a szerződésben.</t>
        </is>
      </c>
    </row>
    <row r="6" ht="22" customHeight="1">
      <c r="A6" s="21" t="inlineStr">
        <is>
          <t>Ruházat</t>
        </is>
      </c>
      <c r="B6" s="30" t="n">
        <v>400000</v>
      </c>
      <c r="D6" s="21" t="inlineStr">
        <is>
          <t>Teljesítve</t>
        </is>
      </c>
    </row>
    <row r="7" ht="22" customHeight="1">
      <c r="A7" s="23" t="inlineStr">
        <is>
          <t>Fodrász és smink</t>
        </is>
      </c>
      <c r="B7" s="32" t="n">
        <v>180000</v>
      </c>
    </row>
    <row r="8" ht="22" customHeight="1">
      <c r="A8" s="21" t="inlineStr">
        <is>
          <t>Meghívók és papírtermékek</t>
        </is>
      </c>
      <c r="B8" s="30" t="n">
        <v>120000</v>
      </c>
    </row>
    <row r="9" ht="22" customHeight="1">
      <c r="A9" s="23" t="inlineStr">
        <is>
          <t>Szállás és transzfer</t>
        </is>
      </c>
      <c r="B9" s="32" t="n">
        <v>500000</v>
      </c>
    </row>
    <row r="10" ht="22" customHeight="1"/>
    <row r="11" ht="22" customHeight="1"/>
    <row r="12" ht="22" customHeight="1">
      <c r="A12" s="24" t="inlineStr">
        <is>
          <t>Használati útmutató</t>
        </is>
      </c>
    </row>
    <row r="13" ht="30" customHeight="1">
      <c r="A13" s="25" t="inlineStr">
        <is>
          <t>Költségvetés lap</t>
        </is>
      </c>
      <c r="B13" s="26" t="inlineStr">
        <is>
          <t>A 2–101. sorokban rögzítse a tételeket. A sárga cellák szerkeszthetők, a Hátralék oszlop automatikusan számol.</t>
        </is>
      </c>
    </row>
    <row r="14" ht="30" customHeight="1">
      <c r="A14" s="27" t="inlineStr">
        <is>
          <t>Tervezett összeg</t>
        </is>
      </c>
      <c r="B14" s="28" t="inlineStr">
        <is>
          <t>A kezdeti költségkeret Ft-ban. Üres sorokban a képletek nem jelenítenek meg értéket.</t>
        </is>
      </c>
    </row>
    <row r="15" ht="30" customHeight="1">
      <c r="A15" s="25" t="inlineStr">
        <is>
          <t>Tényleges összeg</t>
        </is>
      </c>
      <c r="B15" s="26" t="inlineStr">
        <is>
          <t>A szerződött vagy kifizetendő végösszeg. Ha még nincs adat, hagyja üresen vagy adjon meg 0 értéket.</t>
        </is>
      </c>
    </row>
    <row r="16" ht="30" customHeight="1">
      <c r="A16" s="27" t="inlineStr">
        <is>
          <t>Előleg</t>
        </is>
      </c>
      <c r="B16" s="28" t="inlineStr">
        <is>
          <t>A már befizetett összeg. A hátralék a tényleges összeg és az előleg különbsége, de nem lehet negatív.</t>
        </is>
      </c>
    </row>
    <row r="17" ht="30" customHeight="1">
      <c r="A17" s="25" t="inlineStr">
        <is>
          <t>Státusz</t>
        </is>
      </c>
      <c r="B17" s="26" t="inlineStr">
        <is>
          <t>Válasszon a legördülő listából: Tervezett, Ajánlat bekérve, Szerződve, Előleg fizetve, Teljesítve.</t>
        </is>
      </c>
    </row>
    <row r="18" ht="30" customHeight="1">
      <c r="A18" s="27" t="inlineStr">
        <is>
          <t>Összesítő lap</t>
        </is>
      </c>
      <c r="B18" s="28" t="inlineStr">
        <is>
          <t>A mutatók és diagramok a teljes előkészített tartományból, a 2–101. sorokból számolódnak.</t>
        </is>
      </c>
    </row>
    <row r="19" ht="30" customHeight="1">
      <c r="A19" s="25" t="inlineStr">
        <is>
          <t>Kategóriakeretek</t>
        </is>
      </c>
      <c r="B19" s="26" t="inlineStr">
        <is>
          <t>A javasolt keretek szerkeszthetők; az Összesítő lap VLOOKUP képlete ezeket tölti be.</t>
        </is>
      </c>
    </row>
    <row r="20" ht="30" customHeight="1">
      <c r="A20" s="27" t="inlineStr">
        <is>
          <t>Dátumok</t>
        </is>
      </c>
      <c r="B20" s="28" t="inlineStr">
        <is>
          <t>Használja az ÉÉÉÉ.HH.NN. formátumot, például 2026.06.20.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2026-08-27T18:58:41Z</dcterms:created>
  <dcterms:modified xmlns:dcterms="http://purl.org/dc/terms/" xmlns:xsi="http://www.w3.org/2001/XMLSchema-instance" xsi:type="dcterms:W3CDTF">2026-08-27T18:58:41Z</dcterms:modified>
</cp:coreProperties>
</file>