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zésnapló" sheetId="1" state="visible" r:id="rId1"/>
    <sheet xmlns:r="http://schemas.openxmlformats.org/officeDocument/2006/relationships" name="Törzsadatok" sheetId="2" state="visible" r:id="rId2"/>
    <sheet xmlns:r="http://schemas.openxmlformats.org/officeDocument/2006/relationships" name="Összesítő" sheetId="3" state="visible" r:id="rId3"/>
    <sheet xmlns:r="http://schemas.openxmlformats.org/officeDocument/2006/relationships" name="Útmutató" sheetId="4" state="visible" r:id="rId4"/>
  </sheets>
  <definedNames>
    <definedName name="_xlnm._FilterDatabase" localSheetId="0" hidden="1">'Edzésnapló'!$A$3:$Q$103</definedName>
    <definedName name="_xlnm._FilterDatabase" localSheetId="1" hidden="1">'Törzsadatok'!$A$1:$F$101</definedName>
    <definedName name="_xlnm._FilterDatabase" localSheetId="3" hidden="1">'Útmutató'!$A$3:$C$13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yyyy.mm.dd."/>
    <numFmt numFmtId="165" formatCode="0.00 &quot;kg&quot;"/>
    <numFmt numFmtId="166" formatCode="0 &quot;perc&quot;"/>
    <numFmt numFmtId="167" formatCode="#,##0 &quot;kcal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F2937"/>
      <sz val="10"/>
    </font>
    <font>
      <name val="Calibri"/>
      <b val="1"/>
      <color rgb="00FFFFFF"/>
      <sz val="11"/>
    </font>
    <font>
      <name val="Calibri"/>
      <b val="1"/>
      <color rgb="000F766E"/>
      <sz val="16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9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9" fontId="4" fillId="7" borderId="1" applyAlignment="1" pivotButton="0" quotePrefix="0" xfId="0">
      <alignment horizontal="center" vertical="center" wrapText="1"/>
    </xf>
    <xf numFmtId="166" fontId="4" fillId="7" borderId="1" applyAlignment="1" pivotButton="0" quotePrefix="0" xfId="0">
      <alignment horizontal="center" vertical="center" wrapText="1"/>
    </xf>
    <xf numFmtId="167" fontId="4" fillId="7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9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 wrapText="1"/>
    </xf>
    <xf numFmtId="9" fontId="2" fillId="5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6" fontId="4" fillId="7" borderId="1" applyAlignment="1" pivotButton="0" quotePrefix="0" xfId="0">
      <alignment horizontal="center" vertical="center" wrapText="1"/>
    </xf>
    <xf numFmtId="167" fontId="4" fillId="7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Edzések száma edzéstípusonként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'Összesítő'!B14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'Összesítő'!$A$15:$A$17</f>
            </numRef>
          </cat>
          <val>
            <numRef>
              <f>'Összesítő'!$B$15:$B$17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Edzéstípus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Edzések száma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Edzésintenzitás dátum szerint</a:t>
            </a:r>
          </a:p>
        </rich>
      </tx>
    </title>
    <plotArea>
      <lineChart>
        <grouping val="standard"/>
        <ser>
          <idx val="0"/>
          <order val="0"/>
          <tx>
            <strRef>
              <f>'Edzésnapló'!M3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'Edzésnapló'!$B$4:$B$103</f>
            </numRef>
          </cat>
          <val>
            <numRef>
              <f>'Edzésnapló'!$M$4:$M$103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Dátum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Intenzitás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Elégetett kalóriák megoszlása</a:t>
            </a:r>
          </a:p>
        </rich>
      </tx>
    </title>
    <plotArea>
      <pieChart>
        <varyColors val="1"/>
        <ser>
          <idx val="0"/>
          <order val="0"/>
          <tx>
            <strRef>
              <f>'Összesítő'!C14</f>
            </strRef>
          </tx>
          <spPr>
            <a:ln xmlns:a="http://schemas.openxmlformats.org/drawingml/2006/main">
              <a:prstDash val="solid"/>
            </a:ln>
          </spPr>
          <cat>
            <numRef>
              <f>'Összesítő'!$A$15:$A$17</f>
            </numRef>
          </cat>
          <val>
            <numRef>
              <f>'Összesítő'!$C$15:$C$17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36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0" customWidth="1" min="3" max="3"/>
    <col width="16" customWidth="1" min="4" max="4"/>
    <col width="15" customWidth="1" min="5" max="5"/>
    <col width="20" customWidth="1" min="6" max="6"/>
    <col width="16" customWidth="1" min="7" max="7"/>
    <col width="11" customWidth="1" min="8" max="8"/>
    <col width="12" customWidth="1" min="9" max="9"/>
    <col width="13" customWidth="1" min="10" max="10"/>
    <col width="18" customWidth="1" min="11" max="11"/>
    <col width="22" customWidth="1" min="12" max="12"/>
    <col width="20" customWidth="1" min="13" max="13"/>
    <col width="14" customWidth="1" min="14" max="14"/>
    <col width="28" customWidth="1" min="15" max="15"/>
    <col width="19" customWidth="1" min="16" max="16"/>
    <col width="20" customWidth="1" min="17" max="17"/>
  </cols>
  <sheetData>
    <row r="1" ht="28" customHeight="1">
      <c r="A1" s="1" t="inlineStr">
        <is>
          <t>Edzésnapló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1" t="n"/>
    </row>
    <row r="2" ht="24" customHeight="1">
      <c r="A2" s="2" t="inlineStr">
        <is>
          <t>Rögzítse az edzések részleteit; a halványsárga cellák szerkeszthetők, a fehér cellák automatikusan számított értékek.</t>
        </is>
      </c>
    </row>
    <row r="3" ht="34" customHeight="1">
      <c r="A3" s="3" t="inlineStr">
        <is>
          <t>Edzésazonosító</t>
        </is>
      </c>
      <c r="B3" s="3" t="inlineStr">
        <is>
          <t>Dátum</t>
        </is>
      </c>
      <c r="C3" s="3" t="inlineStr">
        <is>
          <t>Sportoló neve</t>
        </is>
      </c>
      <c r="D3" s="3" t="inlineStr">
        <is>
          <t>Város</t>
        </is>
      </c>
      <c r="E3" s="3" t="inlineStr">
        <is>
          <t>Edzéstípus</t>
        </is>
      </c>
      <c r="F3" s="3" t="inlineStr">
        <is>
          <t>Gyakorlat</t>
        </is>
      </c>
      <c r="G3" s="3" t="inlineStr">
        <is>
          <t>Izomcsoport</t>
        </is>
      </c>
      <c r="H3" s="3" t="inlineStr">
        <is>
          <t>Sorozatok</t>
        </is>
      </c>
      <c r="I3" s="3" t="inlineStr">
        <is>
          <t>Ismétlések</t>
        </is>
      </c>
      <c r="J3" s="3" t="inlineStr">
        <is>
          <t>Súly (kg)</t>
        </is>
      </c>
      <c r="K3" s="3" t="inlineStr">
        <is>
          <t>Időtartam (perc)</t>
        </is>
      </c>
      <c r="L3" s="3" t="inlineStr">
        <is>
          <t>Elégetett kalória (kcal)</t>
        </is>
      </c>
      <c r="M3" s="3" t="inlineStr">
        <is>
          <t>Edzésintenzitás (%)</t>
        </is>
      </c>
      <c r="N3" s="3" t="inlineStr">
        <is>
          <t>Teljesített?</t>
        </is>
      </c>
      <c r="O3" s="3" t="inlineStr">
        <is>
          <t>Megjegyzés</t>
        </is>
      </c>
      <c r="P3" s="3" t="inlineStr">
        <is>
          <t>Összterhelés (kg)</t>
        </is>
      </c>
      <c r="Q3" s="3" t="inlineStr">
        <is>
          <t>Edzésértékelés</t>
        </is>
      </c>
    </row>
    <row r="4">
      <c r="A4" s="4" t="inlineStr">
        <is>
          <t>EDZ-2026-001</t>
        </is>
      </c>
      <c r="B4" s="32" t="n">
        <v>46034</v>
      </c>
      <c r="C4" s="6" t="inlineStr">
        <is>
          <t>Nagy Péter</t>
        </is>
      </c>
      <c r="D4" s="6" t="inlineStr">
        <is>
          <t>Budapest</t>
        </is>
      </c>
      <c r="E4" s="6" t="inlineStr">
        <is>
          <t>Erőnléti</t>
        </is>
      </c>
      <c r="F4" s="6" t="inlineStr">
        <is>
          <t>Guggolás</t>
        </is>
      </c>
      <c r="G4" s="7">
        <f>IF('Edzésnapló'!$F$4="","",IFERROR(VLOOKUP('Edzésnapló'!$F$4,'Törzsadatok'!$A$2:$C$101,3,FALSE),""))</f>
        <v/>
      </c>
      <c r="H4" s="4" t="n">
        <v>4</v>
      </c>
      <c r="I4" s="4" t="n">
        <v>8</v>
      </c>
      <c r="J4" s="33" t="n">
        <v>80</v>
      </c>
      <c r="K4" s="34" t="n">
        <v>55</v>
      </c>
      <c r="L4" s="35" t="n">
        <v>620</v>
      </c>
      <c r="M4" s="11" t="n">
        <v>0.85</v>
      </c>
      <c r="N4" s="4" t="inlineStr">
        <is>
          <t>Igen</t>
        </is>
      </c>
      <c r="O4" s="6" t="inlineStr">
        <is>
          <t>Stabil technika, fokozatos terhelés</t>
        </is>
      </c>
      <c r="P4" s="36">
        <f>IF(OR('Edzésnapló'!$H$4="",'Edzésnapló'!$I$4="",'Edzésnapló'!$J$4=""),"",'Edzésnapló'!$H$4*'Edzésnapló'!$I$4*'Edzésnapló'!$J$4)</f>
        <v/>
      </c>
      <c r="Q4" s="7">
        <f>IF('Edzésnapló'!$M$4="","",IF('Edzésnapló'!$M$4&gt;=0.8,"Kiemelkedő",IF('Edzésnapló'!$M$4&gt;=0.6,"Megfelelő","Fejlesztendő")))</f>
        <v/>
      </c>
    </row>
    <row r="5">
      <c r="A5" s="4" t="inlineStr">
        <is>
          <t>EDZ-2026-002</t>
        </is>
      </c>
      <c r="B5" s="32" t="n">
        <v>46036</v>
      </c>
      <c r="C5" s="6" t="inlineStr">
        <is>
          <t>Kovács Anna</t>
        </is>
      </c>
      <c r="D5" s="6" t="inlineStr">
        <is>
          <t>Debrecen</t>
        </is>
      </c>
      <c r="E5" s="6" t="inlineStr">
        <is>
          <t>Kardió</t>
        </is>
      </c>
      <c r="F5" s="6" t="inlineStr">
        <is>
          <t>Futópad</t>
        </is>
      </c>
      <c r="G5" s="13">
        <f>IF('Edzésnapló'!$F$5="","",IFERROR(VLOOKUP('Edzésnapló'!$F$5,'Törzsadatok'!$A$2:$C$101,3,FALSE),""))</f>
        <v/>
      </c>
      <c r="H5" s="4" t="n">
        <v>1</v>
      </c>
      <c r="I5" s="4" t="n">
        <v>1</v>
      </c>
      <c r="J5" s="33" t="n">
        <v>0</v>
      </c>
      <c r="K5" s="34" t="n">
        <v>35</v>
      </c>
      <c r="L5" s="35" t="n">
        <v>410</v>
      </c>
      <c r="M5" s="11" t="n">
        <v>0.7</v>
      </c>
      <c r="N5" s="4" t="inlineStr">
        <is>
          <t>Igen</t>
        </is>
      </c>
      <c r="O5" s="6" t="inlineStr">
        <is>
          <t>Egyenletes pulzustartomány</t>
        </is>
      </c>
      <c r="P5" s="37">
        <f>IF(OR('Edzésnapló'!$H$5="",'Edzésnapló'!$I$5="",'Edzésnapló'!$J$5=""),"",'Edzésnapló'!$H$5*'Edzésnapló'!$I$5*'Edzésnapló'!$J$5)</f>
        <v/>
      </c>
      <c r="Q5" s="13">
        <f>IF('Edzésnapló'!$M$5="","",IF('Edzésnapló'!$M$5&gt;=0.8,"Kiemelkedő",IF('Edzésnapló'!$M$5&gt;=0.6,"Megfelelő","Fejlesztendő")))</f>
        <v/>
      </c>
    </row>
    <row r="6">
      <c r="A6" s="4" t="inlineStr">
        <is>
          <t>EDZ-2026-003</t>
        </is>
      </c>
      <c r="B6" s="32" t="n">
        <v>46038</v>
      </c>
      <c r="C6" s="6" t="inlineStr">
        <is>
          <t>Szabó Gábor</t>
        </is>
      </c>
      <c r="D6" s="6" t="inlineStr">
        <is>
          <t>Szeged</t>
        </is>
      </c>
      <c r="E6" s="6" t="inlineStr">
        <is>
          <t>Erőnléti</t>
        </is>
      </c>
      <c r="F6" s="6" t="inlineStr">
        <is>
          <t>Fekvenyomás</t>
        </is>
      </c>
      <c r="G6" s="7">
        <f>IF('Edzésnapló'!$F$6="","",IFERROR(VLOOKUP('Edzésnapló'!$F$6,'Törzsadatok'!$A$2:$C$101,3,FALSE),""))</f>
        <v/>
      </c>
      <c r="H6" s="4" t="n">
        <v>4</v>
      </c>
      <c r="I6" s="4" t="n">
        <v>10</v>
      </c>
      <c r="J6" s="33" t="n">
        <v>70</v>
      </c>
      <c r="K6" s="34" t="n">
        <v>60</v>
      </c>
      <c r="L6" s="35" t="n">
        <v>680</v>
      </c>
      <c r="M6" s="11" t="n">
        <v>0.78</v>
      </c>
      <c r="N6" s="4" t="inlineStr">
        <is>
          <t>Igen</t>
        </is>
      </c>
      <c r="O6" s="6" t="inlineStr">
        <is>
          <t>Utolsó sorozat kontrollált</t>
        </is>
      </c>
      <c r="P6" s="36">
        <f>IF(OR('Edzésnapló'!$H$6="",'Edzésnapló'!$I$6="",'Edzésnapló'!$J$6=""),"",'Edzésnapló'!$H$6*'Edzésnapló'!$I$6*'Edzésnapló'!$J$6)</f>
        <v/>
      </c>
      <c r="Q6" s="7">
        <f>IF('Edzésnapló'!$M$6="","",IF('Edzésnapló'!$M$6&gt;=0.8,"Kiemelkedő",IF('Edzésnapló'!$M$6&gt;=0.6,"Megfelelő","Fejlesztendő")))</f>
        <v/>
      </c>
    </row>
    <row r="7">
      <c r="A7" s="4" t="inlineStr">
        <is>
          <t>EDZ-2026-004</t>
        </is>
      </c>
      <c r="B7" s="32" t="n">
        <v>46041</v>
      </c>
      <c r="C7" s="6" t="inlineStr">
        <is>
          <t>Tóth Erzsébet</t>
        </is>
      </c>
      <c r="D7" s="6" t="inlineStr">
        <is>
          <t>Pécs</t>
        </is>
      </c>
      <c r="E7" s="6" t="inlineStr">
        <is>
          <t>Mobilitás</t>
        </is>
      </c>
      <c r="F7" s="6" t="inlineStr">
        <is>
          <t>Jóga</t>
        </is>
      </c>
      <c r="G7" s="13">
        <f>IF('Edzésnapló'!$F$7="","",IFERROR(VLOOKUP('Edzésnapló'!$F$7,'Törzsadatok'!$A$2:$C$101,3,FALSE),""))</f>
        <v/>
      </c>
      <c r="H7" s="4" t="n">
        <v>1</v>
      </c>
      <c r="I7" s="4" t="n">
        <v>1</v>
      </c>
      <c r="J7" s="33" t="n">
        <v>0</v>
      </c>
      <c r="K7" s="34" t="n">
        <v>45</v>
      </c>
      <c r="L7" s="35" t="n">
        <v>220</v>
      </c>
      <c r="M7" s="11" t="n">
        <v>0.65</v>
      </c>
      <c r="N7" s="4" t="inlineStr">
        <is>
          <t>Igen</t>
        </is>
      </c>
      <c r="O7" s="6" t="inlineStr">
        <is>
          <t>Mobilitási fókusz</t>
        </is>
      </c>
      <c r="P7" s="37">
        <f>IF(OR('Edzésnapló'!$H$7="",'Edzésnapló'!$I$7="",'Edzésnapló'!$J$7=""),"",'Edzésnapló'!$H$7*'Edzésnapló'!$I$7*'Edzésnapló'!$J$7)</f>
        <v/>
      </c>
      <c r="Q7" s="13">
        <f>IF('Edzésnapló'!$M$7="","",IF('Edzésnapló'!$M$7&gt;=0.8,"Kiemelkedő",IF('Edzésnapló'!$M$7&gt;=0.6,"Megfelelő","Fejlesztendő")))</f>
        <v/>
      </c>
    </row>
    <row r="8">
      <c r="A8" s="4" t="inlineStr">
        <is>
          <t>EDZ-2026-005</t>
        </is>
      </c>
      <c r="B8" s="32" t="n">
        <v>46043</v>
      </c>
      <c r="C8" s="6" t="inlineStr">
        <is>
          <t>Horváth Zoltán</t>
        </is>
      </c>
      <c r="D8" s="6" t="inlineStr">
        <is>
          <t>Győr</t>
        </is>
      </c>
      <c r="E8" s="6" t="inlineStr">
        <is>
          <t>Erőnléti</t>
        </is>
      </c>
      <c r="F8" s="6" t="inlineStr">
        <is>
          <t>Felhúzás</t>
        </is>
      </c>
      <c r="G8" s="7">
        <f>IF('Edzésnapló'!$F$8="","",IFERROR(VLOOKUP('Edzésnapló'!$F$8,'Törzsadatok'!$A$2:$C$101,3,FALSE),""))</f>
        <v/>
      </c>
      <c r="H8" s="4" t="n">
        <v>5</v>
      </c>
      <c r="I8" s="4" t="n">
        <v>5</v>
      </c>
      <c r="J8" s="33" t="n">
        <v>110</v>
      </c>
      <c r="K8" s="34" t="n">
        <v>65</v>
      </c>
      <c r="L8" s="35" t="n">
        <v>760</v>
      </c>
      <c r="M8" s="11" t="n">
        <v>0.92</v>
      </c>
      <c r="N8" s="4" t="inlineStr">
        <is>
          <t>Igen</t>
        </is>
      </c>
      <c r="O8" s="6" t="inlineStr">
        <is>
          <t>Kiemelkedő teljesítmény</t>
        </is>
      </c>
      <c r="P8" s="36">
        <f>IF(OR('Edzésnapló'!$H$8="",'Edzésnapló'!$I$8="",'Edzésnapló'!$J$8=""),"",'Edzésnapló'!$H$8*'Edzésnapló'!$I$8*'Edzésnapló'!$J$8)</f>
        <v/>
      </c>
      <c r="Q8" s="7">
        <f>IF('Edzésnapló'!$M$8="","",IF('Edzésnapló'!$M$8&gt;=0.8,"Kiemelkedő",IF('Edzésnapló'!$M$8&gt;=0.6,"Megfelelő","Fejlesztendő")))</f>
        <v/>
      </c>
    </row>
    <row r="9">
      <c r="A9" s="4" t="inlineStr">
        <is>
          <t>EDZ-2026-006</t>
        </is>
      </c>
      <c r="B9" s="32" t="n">
        <v>46045</v>
      </c>
      <c r="C9" s="6" t="inlineStr">
        <is>
          <t>Kiss Mária</t>
        </is>
      </c>
      <c r="D9" s="6" t="inlineStr">
        <is>
          <t>Miskolc</t>
        </is>
      </c>
      <c r="E9" s="6" t="inlineStr">
        <is>
          <t>Kardió</t>
        </is>
      </c>
      <c r="F9" s="6" t="inlineStr">
        <is>
          <t>Kerékpár</t>
        </is>
      </c>
      <c r="G9" s="13">
        <f>IF('Edzésnapló'!$F$9="","",IFERROR(VLOOKUP('Edzésnapló'!$F$9,'Törzsadatok'!$A$2:$C$101,3,FALSE),""))</f>
        <v/>
      </c>
      <c r="H9" s="4" t="n">
        <v>1</v>
      </c>
      <c r="I9" s="4" t="n">
        <v>1</v>
      </c>
      <c r="J9" s="33" t="n">
        <v>0</v>
      </c>
      <c r="K9" s="34" t="n">
        <v>40</v>
      </c>
      <c r="L9" s="35" t="n">
        <v>450</v>
      </c>
      <c r="M9" s="11" t="n">
        <v>0.74</v>
      </c>
      <c r="N9" s="4" t="inlineStr">
        <is>
          <t>Igen</t>
        </is>
      </c>
      <c r="O9" s="6" t="inlineStr">
        <is>
          <t>Közepes ellenállás</t>
        </is>
      </c>
      <c r="P9" s="37">
        <f>IF(OR('Edzésnapló'!$H$9="",'Edzésnapló'!$I$9="",'Edzésnapló'!$J$9=""),"",'Edzésnapló'!$H$9*'Edzésnapló'!$I$9*'Edzésnapló'!$J$9)</f>
        <v/>
      </c>
      <c r="Q9" s="13">
        <f>IF('Edzésnapló'!$M$9="","",IF('Edzésnapló'!$M$9&gt;=0.8,"Kiemelkedő",IF('Edzésnapló'!$M$9&gt;=0.6,"Megfelelő","Fejlesztendő")))</f>
        <v/>
      </c>
    </row>
    <row r="10">
      <c r="A10" s="4" t="inlineStr">
        <is>
          <t>EDZ-2026-007</t>
        </is>
      </c>
      <c r="B10" s="32" t="n">
        <v>46048</v>
      </c>
      <c r="C10" s="6" t="inlineStr">
        <is>
          <t>Varga István</t>
        </is>
      </c>
      <c r="D10" s="6" t="inlineStr">
        <is>
          <t>Nyíregyháza</t>
        </is>
      </c>
      <c r="E10" s="6" t="inlineStr">
        <is>
          <t>Erőnléti</t>
        </is>
      </c>
      <c r="F10" s="6" t="inlineStr">
        <is>
          <t>Evezés rúddal</t>
        </is>
      </c>
      <c r="G10" s="7">
        <f>IF('Edzésnapló'!$F$10="","",IFERROR(VLOOKUP('Edzésnapló'!$F$10,'Törzsadatok'!$A$2:$C$101,3,FALSE),""))</f>
        <v/>
      </c>
      <c r="H10" s="4" t="n">
        <v>4</v>
      </c>
      <c r="I10" s="4" t="n">
        <v>8</v>
      </c>
      <c r="J10" s="33" t="n">
        <v>60</v>
      </c>
      <c r="K10" s="34" t="n">
        <v>50</v>
      </c>
      <c r="L10" s="35" t="n">
        <v>570</v>
      </c>
      <c r="M10" s="11" t="n">
        <v>0.82</v>
      </c>
      <c r="N10" s="4" t="inlineStr">
        <is>
          <t>Igen</t>
        </is>
      </c>
      <c r="O10" s="6" t="inlineStr">
        <is>
          <t>Hátizom aktiváció megfelelő</t>
        </is>
      </c>
      <c r="P10" s="36">
        <f>IF(OR('Edzésnapló'!$H$10="",'Edzésnapló'!$I$10="",'Edzésnapló'!$J$10=""),"",'Edzésnapló'!$H$10*'Edzésnapló'!$I$10*'Edzésnapló'!$J$10)</f>
        <v/>
      </c>
      <c r="Q10" s="7">
        <f>IF('Edzésnapló'!$M$10="","",IF('Edzésnapló'!$M$10&gt;=0.8,"Kiemelkedő",IF('Edzésnapló'!$M$10&gt;=0.6,"Megfelelő","Fejlesztendő")))</f>
        <v/>
      </c>
    </row>
    <row r="11">
      <c r="A11" s="4" t="inlineStr">
        <is>
          <t>EDZ-2026-008</t>
        </is>
      </c>
      <c r="B11" s="32" t="n">
        <v>46050</v>
      </c>
      <c r="C11" s="6" t="inlineStr">
        <is>
          <t>Németh Judit</t>
        </is>
      </c>
      <c r="D11" s="6" t="inlineStr">
        <is>
          <t>Kecskemét</t>
        </is>
      </c>
      <c r="E11" s="6" t="inlineStr">
        <is>
          <t>Mobilitás</t>
        </is>
      </c>
      <c r="F11" s="6" t="inlineStr">
        <is>
          <t>Pilates</t>
        </is>
      </c>
      <c r="G11" s="13">
        <f>IF('Edzésnapló'!$F$11="","",IFERROR(VLOOKUP('Edzésnapló'!$F$11,'Törzsadatok'!$A$2:$C$101,3,FALSE),""))</f>
        <v/>
      </c>
      <c r="H11" s="4" t="n">
        <v>1</v>
      </c>
      <c r="I11" s="4" t="n">
        <v>1</v>
      </c>
      <c r="J11" s="33" t="n">
        <v>0</v>
      </c>
      <c r="K11" s="34" t="n">
        <v>50</v>
      </c>
      <c r="L11" s="35" t="n">
        <v>260</v>
      </c>
      <c r="M11" s="11" t="n">
        <v>0.68</v>
      </c>
      <c r="N11" s="4" t="inlineStr">
        <is>
          <t>Nem</t>
        </is>
      </c>
      <c r="O11" s="6" t="inlineStr">
        <is>
          <t>Edzés félbeszakadt</t>
        </is>
      </c>
      <c r="P11" s="37">
        <f>IF(OR('Edzésnapló'!$H$11="",'Edzésnapló'!$I$11="",'Edzésnapló'!$J$11=""),"",'Edzésnapló'!$H$11*'Edzésnapló'!$I$11*'Edzésnapló'!$J$11)</f>
        <v/>
      </c>
      <c r="Q11" s="13">
        <f>IF('Edzésnapló'!$M$11="","",IF('Edzésnapló'!$M$11&gt;=0.8,"Kiemelkedő",IF('Edzésnapló'!$M$11&gt;=0.6,"Megfelelő","Fejlesztendő")))</f>
        <v/>
      </c>
    </row>
    <row r="12">
      <c r="A12" s="4" t="inlineStr">
        <is>
          <t>EDZ-2026-009</t>
        </is>
      </c>
      <c r="B12" s="32" t="n">
        <v>46052</v>
      </c>
      <c r="C12" s="6" t="inlineStr">
        <is>
          <t>Farkas Tamás</t>
        </is>
      </c>
      <c r="D12" s="6" t="inlineStr">
        <is>
          <t>Székesfehérvár</t>
        </is>
      </c>
      <c r="E12" s="6" t="inlineStr">
        <is>
          <t>Erőnléti</t>
        </is>
      </c>
      <c r="F12" s="6" t="inlineStr">
        <is>
          <t>Vállból nyomás</t>
        </is>
      </c>
      <c r="G12" s="7">
        <f>IF('Edzésnapló'!$F$12="","",IFERROR(VLOOKUP('Edzésnapló'!$F$12,'Törzsadatok'!$A$2:$C$101,3,FALSE),""))</f>
        <v/>
      </c>
      <c r="H12" s="4" t="n">
        <v>4</v>
      </c>
      <c r="I12" s="4" t="n">
        <v>8</v>
      </c>
      <c r="J12" s="33" t="n">
        <v>35</v>
      </c>
      <c r="K12" s="34" t="n">
        <v>48</v>
      </c>
      <c r="L12" s="35" t="n">
        <v>510</v>
      </c>
      <c r="M12" s="11" t="n">
        <v>0.76</v>
      </c>
      <c r="N12" s="4" t="inlineStr">
        <is>
          <t>Igen</t>
        </is>
      </c>
      <c r="O12" s="6" t="inlineStr">
        <is>
          <t>Vállstabilitás fejlesztése</t>
        </is>
      </c>
      <c r="P12" s="36">
        <f>IF(OR('Edzésnapló'!$H$12="",'Edzésnapló'!$I$12="",'Edzésnapló'!$J$12=""),"",'Edzésnapló'!$H$12*'Edzésnapló'!$I$12*'Edzésnapló'!$J$12)</f>
        <v/>
      </c>
      <c r="Q12" s="7">
        <f>IF('Edzésnapló'!$M$12="","",IF('Edzésnapló'!$M$12&gt;=0.8,"Kiemelkedő",IF('Edzésnapló'!$M$12&gt;=0.6,"Megfelelő","Fejlesztendő")))</f>
        <v/>
      </c>
    </row>
    <row r="13">
      <c r="A13" s="4" t="n"/>
      <c r="B13" s="32" t="n"/>
      <c r="C13" s="6" t="n"/>
      <c r="D13" s="6" t="n"/>
      <c r="E13" s="6" t="n"/>
      <c r="F13" s="6" t="n"/>
      <c r="G13" s="13">
        <f>IF('Edzésnapló'!$F$13="","",IFERROR(VLOOKUP('Edzésnapló'!$F$13,'Törzsadatok'!$A$2:$C$101,3,FALSE),""))</f>
        <v/>
      </c>
      <c r="H13" s="4" t="n"/>
      <c r="I13" s="4" t="n"/>
      <c r="J13" s="33" t="n"/>
      <c r="K13" s="34" t="n"/>
      <c r="L13" s="35" t="n"/>
      <c r="M13" s="11" t="n"/>
      <c r="N13" s="4" t="n"/>
      <c r="O13" s="6" t="n"/>
      <c r="P13" s="37">
        <f>IF(OR('Edzésnapló'!$H$13="",'Edzésnapló'!$I$13="",'Edzésnapló'!$J$13=""),"",'Edzésnapló'!$H$13*'Edzésnapló'!$I$13*'Edzésnapló'!$J$13)</f>
        <v/>
      </c>
      <c r="Q13" s="13">
        <f>IF('Edzésnapló'!$M$13="","",IF('Edzésnapló'!$M$13&gt;=0.8,"Kiemelkedő",IF('Edzésnapló'!$M$13&gt;=0.6,"Megfelelő","Fejlesztendő")))</f>
        <v/>
      </c>
    </row>
    <row r="14">
      <c r="A14" s="4" t="n"/>
      <c r="B14" s="32" t="n"/>
      <c r="C14" s="6" t="n"/>
      <c r="D14" s="6" t="n"/>
      <c r="E14" s="6" t="n"/>
      <c r="F14" s="6" t="n"/>
      <c r="G14" s="7">
        <f>IF('Edzésnapló'!$F$14="","",IFERROR(VLOOKUP('Edzésnapló'!$F$14,'Törzsadatok'!$A$2:$C$101,3,FALSE),""))</f>
        <v/>
      </c>
      <c r="H14" s="4" t="n"/>
      <c r="I14" s="4" t="n"/>
      <c r="J14" s="33" t="n"/>
      <c r="K14" s="34" t="n"/>
      <c r="L14" s="35" t="n"/>
      <c r="M14" s="11" t="n"/>
      <c r="N14" s="4" t="n"/>
      <c r="O14" s="6" t="n"/>
      <c r="P14" s="36">
        <f>IF(OR('Edzésnapló'!$H$14="",'Edzésnapló'!$I$14="",'Edzésnapló'!$J$14=""),"",'Edzésnapló'!$H$14*'Edzésnapló'!$I$14*'Edzésnapló'!$J$14)</f>
        <v/>
      </c>
      <c r="Q14" s="7">
        <f>IF('Edzésnapló'!$M$14="","",IF('Edzésnapló'!$M$14&gt;=0.8,"Kiemelkedő",IF('Edzésnapló'!$M$14&gt;=0.6,"Megfelelő","Fejlesztendő")))</f>
        <v/>
      </c>
    </row>
    <row r="15">
      <c r="A15" s="4" t="n"/>
      <c r="B15" s="32" t="n"/>
      <c r="C15" s="6" t="n"/>
      <c r="D15" s="6" t="n"/>
      <c r="E15" s="6" t="n"/>
      <c r="F15" s="6" t="n"/>
      <c r="G15" s="13">
        <f>IF('Edzésnapló'!$F$15="","",IFERROR(VLOOKUP('Edzésnapló'!$F$15,'Törzsadatok'!$A$2:$C$101,3,FALSE),""))</f>
        <v/>
      </c>
      <c r="H15" s="4" t="n"/>
      <c r="I15" s="4" t="n"/>
      <c r="J15" s="33" t="n"/>
      <c r="K15" s="34" t="n"/>
      <c r="L15" s="35" t="n"/>
      <c r="M15" s="11" t="n"/>
      <c r="N15" s="4" t="n"/>
      <c r="O15" s="6" t="n"/>
      <c r="P15" s="37">
        <f>IF(OR('Edzésnapló'!$H$15="",'Edzésnapló'!$I$15="",'Edzésnapló'!$J$15=""),"",'Edzésnapló'!$H$15*'Edzésnapló'!$I$15*'Edzésnapló'!$J$15)</f>
        <v/>
      </c>
      <c r="Q15" s="13">
        <f>IF('Edzésnapló'!$M$15="","",IF('Edzésnapló'!$M$15&gt;=0.8,"Kiemelkedő",IF('Edzésnapló'!$M$15&gt;=0.6,"Megfelelő","Fejlesztendő")))</f>
        <v/>
      </c>
    </row>
    <row r="16">
      <c r="A16" s="4" t="n"/>
      <c r="B16" s="32" t="n"/>
      <c r="C16" s="6" t="n"/>
      <c r="D16" s="6" t="n"/>
      <c r="E16" s="6" t="n"/>
      <c r="F16" s="6" t="n"/>
      <c r="G16" s="7">
        <f>IF('Edzésnapló'!$F$16="","",IFERROR(VLOOKUP('Edzésnapló'!$F$16,'Törzsadatok'!$A$2:$C$101,3,FALSE),""))</f>
        <v/>
      </c>
      <c r="H16" s="4" t="n"/>
      <c r="I16" s="4" t="n"/>
      <c r="J16" s="33" t="n"/>
      <c r="K16" s="34" t="n"/>
      <c r="L16" s="35" t="n"/>
      <c r="M16" s="11" t="n"/>
      <c r="N16" s="4" t="n"/>
      <c r="O16" s="6" t="n"/>
      <c r="P16" s="36">
        <f>IF(OR('Edzésnapló'!$H$16="",'Edzésnapló'!$I$16="",'Edzésnapló'!$J$16=""),"",'Edzésnapló'!$H$16*'Edzésnapló'!$I$16*'Edzésnapló'!$J$16)</f>
        <v/>
      </c>
      <c r="Q16" s="7">
        <f>IF('Edzésnapló'!$M$16="","",IF('Edzésnapló'!$M$16&gt;=0.8,"Kiemelkedő",IF('Edzésnapló'!$M$16&gt;=0.6,"Megfelelő","Fejlesztendő")))</f>
        <v/>
      </c>
    </row>
    <row r="17">
      <c r="A17" s="4" t="n"/>
      <c r="B17" s="32" t="n"/>
      <c r="C17" s="6" t="n"/>
      <c r="D17" s="6" t="n"/>
      <c r="E17" s="6" t="n"/>
      <c r="F17" s="6" t="n"/>
      <c r="G17" s="13">
        <f>IF('Edzésnapló'!$F$17="","",IFERROR(VLOOKUP('Edzésnapló'!$F$17,'Törzsadatok'!$A$2:$C$101,3,FALSE),""))</f>
        <v/>
      </c>
      <c r="H17" s="4" t="n"/>
      <c r="I17" s="4" t="n"/>
      <c r="J17" s="33" t="n"/>
      <c r="K17" s="34" t="n"/>
      <c r="L17" s="35" t="n"/>
      <c r="M17" s="11" t="n"/>
      <c r="N17" s="4" t="n"/>
      <c r="O17" s="6" t="n"/>
      <c r="P17" s="37">
        <f>IF(OR('Edzésnapló'!$H$17="",'Edzésnapló'!$I$17="",'Edzésnapló'!$J$17=""),"",'Edzésnapló'!$H$17*'Edzésnapló'!$I$17*'Edzésnapló'!$J$17)</f>
        <v/>
      </c>
      <c r="Q17" s="13">
        <f>IF('Edzésnapló'!$M$17="","",IF('Edzésnapló'!$M$17&gt;=0.8,"Kiemelkedő",IF('Edzésnapló'!$M$17&gt;=0.6,"Megfelelő","Fejlesztendő")))</f>
        <v/>
      </c>
    </row>
    <row r="18">
      <c r="A18" s="4" t="n"/>
      <c r="B18" s="32" t="n"/>
      <c r="C18" s="6" t="n"/>
      <c r="D18" s="6" t="n"/>
      <c r="E18" s="6" t="n"/>
      <c r="F18" s="6" t="n"/>
      <c r="G18" s="7">
        <f>IF('Edzésnapló'!$F$18="","",IFERROR(VLOOKUP('Edzésnapló'!$F$18,'Törzsadatok'!$A$2:$C$101,3,FALSE),""))</f>
        <v/>
      </c>
      <c r="H18" s="4" t="n"/>
      <c r="I18" s="4" t="n"/>
      <c r="J18" s="33" t="n"/>
      <c r="K18" s="34" t="n"/>
      <c r="L18" s="35" t="n"/>
      <c r="M18" s="11" t="n"/>
      <c r="N18" s="4" t="n"/>
      <c r="O18" s="6" t="n"/>
      <c r="P18" s="36">
        <f>IF(OR('Edzésnapló'!$H$18="",'Edzésnapló'!$I$18="",'Edzésnapló'!$J$18=""),"",'Edzésnapló'!$H$18*'Edzésnapló'!$I$18*'Edzésnapló'!$J$18)</f>
        <v/>
      </c>
      <c r="Q18" s="7">
        <f>IF('Edzésnapló'!$M$18="","",IF('Edzésnapló'!$M$18&gt;=0.8,"Kiemelkedő",IF('Edzésnapló'!$M$18&gt;=0.6,"Megfelelő","Fejlesztendő")))</f>
        <v/>
      </c>
    </row>
    <row r="19">
      <c r="A19" s="4" t="n"/>
      <c r="B19" s="32" t="n"/>
      <c r="C19" s="6" t="n"/>
      <c r="D19" s="6" t="n"/>
      <c r="E19" s="6" t="n"/>
      <c r="F19" s="6" t="n"/>
      <c r="G19" s="13">
        <f>IF('Edzésnapló'!$F$19="","",IFERROR(VLOOKUP('Edzésnapló'!$F$19,'Törzsadatok'!$A$2:$C$101,3,FALSE),""))</f>
        <v/>
      </c>
      <c r="H19" s="4" t="n"/>
      <c r="I19" s="4" t="n"/>
      <c r="J19" s="33" t="n"/>
      <c r="K19" s="34" t="n"/>
      <c r="L19" s="35" t="n"/>
      <c r="M19" s="11" t="n"/>
      <c r="N19" s="4" t="n"/>
      <c r="O19" s="6" t="n"/>
      <c r="P19" s="37">
        <f>IF(OR('Edzésnapló'!$H$19="",'Edzésnapló'!$I$19="",'Edzésnapló'!$J$19=""),"",'Edzésnapló'!$H$19*'Edzésnapló'!$I$19*'Edzésnapló'!$J$19)</f>
        <v/>
      </c>
      <c r="Q19" s="13">
        <f>IF('Edzésnapló'!$M$19="","",IF('Edzésnapló'!$M$19&gt;=0.8,"Kiemelkedő",IF('Edzésnapló'!$M$19&gt;=0.6,"Megfelelő","Fejlesztendő")))</f>
        <v/>
      </c>
    </row>
    <row r="20">
      <c r="A20" s="4" t="n"/>
      <c r="B20" s="32" t="n"/>
      <c r="C20" s="6" t="n"/>
      <c r="D20" s="6" t="n"/>
      <c r="E20" s="6" t="n"/>
      <c r="F20" s="6" t="n"/>
      <c r="G20" s="7">
        <f>IF('Edzésnapló'!$F$20="","",IFERROR(VLOOKUP('Edzésnapló'!$F$20,'Törzsadatok'!$A$2:$C$101,3,FALSE),""))</f>
        <v/>
      </c>
      <c r="H20" s="4" t="n"/>
      <c r="I20" s="4" t="n"/>
      <c r="J20" s="33" t="n"/>
      <c r="K20" s="34" t="n"/>
      <c r="L20" s="35" t="n"/>
      <c r="M20" s="11" t="n"/>
      <c r="N20" s="4" t="n"/>
      <c r="O20" s="6" t="n"/>
      <c r="P20" s="36">
        <f>IF(OR('Edzésnapló'!$H$20="",'Edzésnapló'!$I$20="",'Edzésnapló'!$J$20=""),"",'Edzésnapló'!$H$20*'Edzésnapló'!$I$20*'Edzésnapló'!$J$20)</f>
        <v/>
      </c>
      <c r="Q20" s="7">
        <f>IF('Edzésnapló'!$M$20="","",IF('Edzésnapló'!$M$20&gt;=0.8,"Kiemelkedő",IF('Edzésnapló'!$M$20&gt;=0.6,"Megfelelő","Fejlesztendő")))</f>
        <v/>
      </c>
    </row>
    <row r="21">
      <c r="A21" s="4" t="n"/>
      <c r="B21" s="32" t="n"/>
      <c r="C21" s="6" t="n"/>
      <c r="D21" s="6" t="n"/>
      <c r="E21" s="6" t="n"/>
      <c r="F21" s="6" t="n"/>
      <c r="G21" s="13">
        <f>IF('Edzésnapló'!$F$21="","",IFERROR(VLOOKUP('Edzésnapló'!$F$21,'Törzsadatok'!$A$2:$C$101,3,FALSE),""))</f>
        <v/>
      </c>
      <c r="H21" s="4" t="n"/>
      <c r="I21" s="4" t="n"/>
      <c r="J21" s="33" t="n"/>
      <c r="K21" s="34" t="n"/>
      <c r="L21" s="35" t="n"/>
      <c r="M21" s="11" t="n"/>
      <c r="N21" s="4" t="n"/>
      <c r="O21" s="6" t="n"/>
      <c r="P21" s="37">
        <f>IF(OR('Edzésnapló'!$H$21="",'Edzésnapló'!$I$21="",'Edzésnapló'!$J$21=""),"",'Edzésnapló'!$H$21*'Edzésnapló'!$I$21*'Edzésnapló'!$J$21)</f>
        <v/>
      </c>
      <c r="Q21" s="13">
        <f>IF('Edzésnapló'!$M$21="","",IF('Edzésnapló'!$M$21&gt;=0.8,"Kiemelkedő",IF('Edzésnapló'!$M$21&gt;=0.6,"Megfelelő","Fejlesztendő")))</f>
        <v/>
      </c>
    </row>
    <row r="22">
      <c r="A22" s="4" t="n"/>
      <c r="B22" s="32" t="n"/>
      <c r="C22" s="6" t="n"/>
      <c r="D22" s="6" t="n"/>
      <c r="E22" s="6" t="n"/>
      <c r="F22" s="6" t="n"/>
      <c r="G22" s="7">
        <f>IF('Edzésnapló'!$F$22="","",IFERROR(VLOOKUP('Edzésnapló'!$F$22,'Törzsadatok'!$A$2:$C$101,3,FALSE),""))</f>
        <v/>
      </c>
      <c r="H22" s="4" t="n"/>
      <c r="I22" s="4" t="n"/>
      <c r="J22" s="33" t="n"/>
      <c r="K22" s="34" t="n"/>
      <c r="L22" s="35" t="n"/>
      <c r="M22" s="11" t="n"/>
      <c r="N22" s="4" t="n"/>
      <c r="O22" s="6" t="n"/>
      <c r="P22" s="36">
        <f>IF(OR('Edzésnapló'!$H$22="",'Edzésnapló'!$I$22="",'Edzésnapló'!$J$22=""),"",'Edzésnapló'!$H$22*'Edzésnapló'!$I$22*'Edzésnapló'!$J$22)</f>
        <v/>
      </c>
      <c r="Q22" s="7">
        <f>IF('Edzésnapló'!$M$22="","",IF('Edzésnapló'!$M$22&gt;=0.8,"Kiemelkedő",IF('Edzésnapló'!$M$22&gt;=0.6,"Megfelelő","Fejlesztendő")))</f>
        <v/>
      </c>
    </row>
    <row r="23">
      <c r="A23" s="4" t="n"/>
      <c r="B23" s="32" t="n"/>
      <c r="C23" s="6" t="n"/>
      <c r="D23" s="6" t="n"/>
      <c r="E23" s="6" t="n"/>
      <c r="F23" s="6" t="n"/>
      <c r="G23" s="13">
        <f>IF('Edzésnapló'!$F$23="","",IFERROR(VLOOKUP('Edzésnapló'!$F$23,'Törzsadatok'!$A$2:$C$101,3,FALSE),""))</f>
        <v/>
      </c>
      <c r="H23" s="4" t="n"/>
      <c r="I23" s="4" t="n"/>
      <c r="J23" s="33" t="n"/>
      <c r="K23" s="34" t="n"/>
      <c r="L23" s="35" t="n"/>
      <c r="M23" s="11" t="n"/>
      <c r="N23" s="4" t="n"/>
      <c r="O23" s="6" t="n"/>
      <c r="P23" s="37">
        <f>IF(OR('Edzésnapló'!$H$23="",'Edzésnapló'!$I$23="",'Edzésnapló'!$J$23=""),"",'Edzésnapló'!$H$23*'Edzésnapló'!$I$23*'Edzésnapló'!$J$23)</f>
        <v/>
      </c>
      <c r="Q23" s="13">
        <f>IF('Edzésnapló'!$M$23="","",IF('Edzésnapló'!$M$23&gt;=0.8,"Kiemelkedő",IF('Edzésnapló'!$M$23&gt;=0.6,"Megfelelő","Fejlesztendő")))</f>
        <v/>
      </c>
    </row>
    <row r="24">
      <c r="A24" s="4" t="n"/>
      <c r="B24" s="32" t="n"/>
      <c r="C24" s="6" t="n"/>
      <c r="D24" s="6" t="n"/>
      <c r="E24" s="6" t="n"/>
      <c r="F24" s="6" t="n"/>
      <c r="G24" s="7">
        <f>IF('Edzésnapló'!$F$24="","",IFERROR(VLOOKUP('Edzésnapló'!$F$24,'Törzsadatok'!$A$2:$C$101,3,FALSE),""))</f>
        <v/>
      </c>
      <c r="H24" s="4" t="n"/>
      <c r="I24" s="4" t="n"/>
      <c r="J24" s="33" t="n"/>
      <c r="K24" s="34" t="n"/>
      <c r="L24" s="35" t="n"/>
      <c r="M24" s="11" t="n"/>
      <c r="N24" s="4" t="n"/>
      <c r="O24" s="6" t="n"/>
      <c r="P24" s="36">
        <f>IF(OR('Edzésnapló'!$H$24="",'Edzésnapló'!$I$24="",'Edzésnapló'!$J$24=""),"",'Edzésnapló'!$H$24*'Edzésnapló'!$I$24*'Edzésnapló'!$J$24)</f>
        <v/>
      </c>
      <c r="Q24" s="7">
        <f>IF('Edzésnapló'!$M$24="","",IF('Edzésnapló'!$M$24&gt;=0.8,"Kiemelkedő",IF('Edzésnapló'!$M$24&gt;=0.6,"Megfelelő","Fejlesztendő")))</f>
        <v/>
      </c>
    </row>
    <row r="25">
      <c r="A25" s="4" t="n"/>
      <c r="B25" s="32" t="n"/>
      <c r="C25" s="6" t="n"/>
      <c r="D25" s="6" t="n"/>
      <c r="E25" s="6" t="n"/>
      <c r="F25" s="6" t="n"/>
      <c r="G25" s="13">
        <f>IF('Edzésnapló'!$F$25="","",IFERROR(VLOOKUP('Edzésnapló'!$F$25,'Törzsadatok'!$A$2:$C$101,3,FALSE),""))</f>
        <v/>
      </c>
      <c r="H25" s="4" t="n"/>
      <c r="I25" s="4" t="n"/>
      <c r="J25" s="33" t="n"/>
      <c r="K25" s="34" t="n"/>
      <c r="L25" s="35" t="n"/>
      <c r="M25" s="11" t="n"/>
      <c r="N25" s="4" t="n"/>
      <c r="O25" s="6" t="n"/>
      <c r="P25" s="37">
        <f>IF(OR('Edzésnapló'!$H$25="",'Edzésnapló'!$I$25="",'Edzésnapló'!$J$25=""),"",'Edzésnapló'!$H$25*'Edzésnapló'!$I$25*'Edzésnapló'!$J$25)</f>
        <v/>
      </c>
      <c r="Q25" s="13">
        <f>IF('Edzésnapló'!$M$25="","",IF('Edzésnapló'!$M$25&gt;=0.8,"Kiemelkedő",IF('Edzésnapló'!$M$25&gt;=0.6,"Megfelelő","Fejlesztendő")))</f>
        <v/>
      </c>
    </row>
    <row r="26">
      <c r="A26" s="4" t="n"/>
      <c r="B26" s="32" t="n"/>
      <c r="C26" s="6" t="n"/>
      <c r="D26" s="6" t="n"/>
      <c r="E26" s="6" t="n"/>
      <c r="F26" s="6" t="n"/>
      <c r="G26" s="7">
        <f>IF('Edzésnapló'!$F$26="","",IFERROR(VLOOKUP('Edzésnapló'!$F$26,'Törzsadatok'!$A$2:$C$101,3,FALSE),""))</f>
        <v/>
      </c>
      <c r="H26" s="4" t="n"/>
      <c r="I26" s="4" t="n"/>
      <c r="J26" s="33" t="n"/>
      <c r="K26" s="34" t="n"/>
      <c r="L26" s="35" t="n"/>
      <c r="M26" s="11" t="n"/>
      <c r="N26" s="4" t="n"/>
      <c r="O26" s="6" t="n"/>
      <c r="P26" s="36">
        <f>IF(OR('Edzésnapló'!$H$26="",'Edzésnapló'!$I$26="",'Edzésnapló'!$J$26=""),"",'Edzésnapló'!$H$26*'Edzésnapló'!$I$26*'Edzésnapló'!$J$26)</f>
        <v/>
      </c>
      <c r="Q26" s="7">
        <f>IF('Edzésnapló'!$M$26="","",IF('Edzésnapló'!$M$26&gt;=0.8,"Kiemelkedő",IF('Edzésnapló'!$M$26&gt;=0.6,"Megfelelő","Fejlesztendő")))</f>
        <v/>
      </c>
    </row>
    <row r="27">
      <c r="A27" s="4" t="n"/>
      <c r="B27" s="32" t="n"/>
      <c r="C27" s="6" t="n"/>
      <c r="D27" s="6" t="n"/>
      <c r="E27" s="6" t="n"/>
      <c r="F27" s="6" t="n"/>
      <c r="G27" s="13">
        <f>IF('Edzésnapló'!$F$27="","",IFERROR(VLOOKUP('Edzésnapló'!$F$27,'Törzsadatok'!$A$2:$C$101,3,FALSE),""))</f>
        <v/>
      </c>
      <c r="H27" s="4" t="n"/>
      <c r="I27" s="4" t="n"/>
      <c r="J27" s="33" t="n"/>
      <c r="K27" s="34" t="n"/>
      <c r="L27" s="35" t="n"/>
      <c r="M27" s="11" t="n"/>
      <c r="N27" s="4" t="n"/>
      <c r="O27" s="6" t="n"/>
      <c r="P27" s="37">
        <f>IF(OR('Edzésnapló'!$H$27="",'Edzésnapló'!$I$27="",'Edzésnapló'!$J$27=""),"",'Edzésnapló'!$H$27*'Edzésnapló'!$I$27*'Edzésnapló'!$J$27)</f>
        <v/>
      </c>
      <c r="Q27" s="13">
        <f>IF('Edzésnapló'!$M$27="","",IF('Edzésnapló'!$M$27&gt;=0.8,"Kiemelkedő",IF('Edzésnapló'!$M$27&gt;=0.6,"Megfelelő","Fejlesztendő")))</f>
        <v/>
      </c>
    </row>
    <row r="28">
      <c r="A28" s="4" t="n"/>
      <c r="B28" s="32" t="n"/>
      <c r="C28" s="6" t="n"/>
      <c r="D28" s="6" t="n"/>
      <c r="E28" s="6" t="n"/>
      <c r="F28" s="6" t="n"/>
      <c r="G28" s="7">
        <f>IF('Edzésnapló'!$F$28="","",IFERROR(VLOOKUP('Edzésnapló'!$F$28,'Törzsadatok'!$A$2:$C$101,3,FALSE),""))</f>
        <v/>
      </c>
      <c r="H28" s="4" t="n"/>
      <c r="I28" s="4" t="n"/>
      <c r="J28" s="33" t="n"/>
      <c r="K28" s="34" t="n"/>
      <c r="L28" s="35" t="n"/>
      <c r="M28" s="11" t="n"/>
      <c r="N28" s="4" t="n"/>
      <c r="O28" s="6" t="n"/>
      <c r="P28" s="36">
        <f>IF(OR('Edzésnapló'!$H$28="",'Edzésnapló'!$I$28="",'Edzésnapló'!$J$28=""),"",'Edzésnapló'!$H$28*'Edzésnapló'!$I$28*'Edzésnapló'!$J$28)</f>
        <v/>
      </c>
      <c r="Q28" s="7">
        <f>IF('Edzésnapló'!$M$28="","",IF('Edzésnapló'!$M$28&gt;=0.8,"Kiemelkedő",IF('Edzésnapló'!$M$28&gt;=0.6,"Megfelelő","Fejlesztendő")))</f>
        <v/>
      </c>
    </row>
    <row r="29">
      <c r="A29" s="4" t="n"/>
      <c r="B29" s="32" t="n"/>
      <c r="C29" s="6" t="n"/>
      <c r="D29" s="6" t="n"/>
      <c r="E29" s="6" t="n"/>
      <c r="F29" s="6" t="n"/>
      <c r="G29" s="13">
        <f>IF('Edzésnapló'!$F$29="","",IFERROR(VLOOKUP('Edzésnapló'!$F$29,'Törzsadatok'!$A$2:$C$101,3,FALSE),""))</f>
        <v/>
      </c>
      <c r="H29" s="4" t="n"/>
      <c r="I29" s="4" t="n"/>
      <c r="J29" s="33" t="n"/>
      <c r="K29" s="34" t="n"/>
      <c r="L29" s="35" t="n"/>
      <c r="M29" s="11" t="n"/>
      <c r="N29" s="4" t="n"/>
      <c r="O29" s="6" t="n"/>
      <c r="P29" s="37">
        <f>IF(OR('Edzésnapló'!$H$29="",'Edzésnapló'!$I$29="",'Edzésnapló'!$J$29=""),"",'Edzésnapló'!$H$29*'Edzésnapló'!$I$29*'Edzésnapló'!$J$29)</f>
        <v/>
      </c>
      <c r="Q29" s="13">
        <f>IF('Edzésnapló'!$M$29="","",IF('Edzésnapló'!$M$29&gt;=0.8,"Kiemelkedő",IF('Edzésnapló'!$M$29&gt;=0.6,"Megfelelő","Fejlesztendő")))</f>
        <v/>
      </c>
    </row>
    <row r="30">
      <c r="A30" s="4" t="n"/>
      <c r="B30" s="32" t="n"/>
      <c r="C30" s="6" t="n"/>
      <c r="D30" s="6" t="n"/>
      <c r="E30" s="6" t="n"/>
      <c r="F30" s="6" t="n"/>
      <c r="G30" s="7">
        <f>IF('Edzésnapló'!$F$30="","",IFERROR(VLOOKUP('Edzésnapló'!$F$30,'Törzsadatok'!$A$2:$C$101,3,FALSE),""))</f>
        <v/>
      </c>
      <c r="H30" s="4" t="n"/>
      <c r="I30" s="4" t="n"/>
      <c r="J30" s="33" t="n"/>
      <c r="K30" s="34" t="n"/>
      <c r="L30" s="35" t="n"/>
      <c r="M30" s="11" t="n"/>
      <c r="N30" s="4" t="n"/>
      <c r="O30" s="6" t="n"/>
      <c r="P30" s="36">
        <f>IF(OR('Edzésnapló'!$H$30="",'Edzésnapló'!$I$30="",'Edzésnapló'!$J$30=""),"",'Edzésnapló'!$H$30*'Edzésnapló'!$I$30*'Edzésnapló'!$J$30)</f>
        <v/>
      </c>
      <c r="Q30" s="7">
        <f>IF('Edzésnapló'!$M$30="","",IF('Edzésnapló'!$M$30&gt;=0.8,"Kiemelkedő",IF('Edzésnapló'!$M$30&gt;=0.6,"Megfelelő","Fejlesztendő")))</f>
        <v/>
      </c>
    </row>
    <row r="31">
      <c r="A31" s="4" t="n"/>
      <c r="B31" s="32" t="n"/>
      <c r="C31" s="6" t="n"/>
      <c r="D31" s="6" t="n"/>
      <c r="E31" s="6" t="n"/>
      <c r="F31" s="6" t="n"/>
      <c r="G31" s="13">
        <f>IF('Edzésnapló'!$F$31="","",IFERROR(VLOOKUP('Edzésnapló'!$F$31,'Törzsadatok'!$A$2:$C$101,3,FALSE),""))</f>
        <v/>
      </c>
      <c r="H31" s="4" t="n"/>
      <c r="I31" s="4" t="n"/>
      <c r="J31" s="33" t="n"/>
      <c r="K31" s="34" t="n"/>
      <c r="L31" s="35" t="n"/>
      <c r="M31" s="11" t="n"/>
      <c r="N31" s="4" t="n"/>
      <c r="O31" s="6" t="n"/>
      <c r="P31" s="37">
        <f>IF(OR('Edzésnapló'!$H$31="",'Edzésnapló'!$I$31="",'Edzésnapló'!$J$31=""),"",'Edzésnapló'!$H$31*'Edzésnapló'!$I$31*'Edzésnapló'!$J$31)</f>
        <v/>
      </c>
      <c r="Q31" s="13">
        <f>IF('Edzésnapló'!$M$31="","",IF('Edzésnapló'!$M$31&gt;=0.8,"Kiemelkedő",IF('Edzésnapló'!$M$31&gt;=0.6,"Megfelelő","Fejlesztendő")))</f>
        <v/>
      </c>
    </row>
    <row r="32">
      <c r="A32" s="4" t="n"/>
      <c r="B32" s="32" t="n"/>
      <c r="C32" s="6" t="n"/>
      <c r="D32" s="6" t="n"/>
      <c r="E32" s="6" t="n"/>
      <c r="F32" s="6" t="n"/>
      <c r="G32" s="7">
        <f>IF('Edzésnapló'!$F$32="","",IFERROR(VLOOKUP('Edzésnapló'!$F$32,'Törzsadatok'!$A$2:$C$101,3,FALSE),""))</f>
        <v/>
      </c>
      <c r="H32" s="4" t="n"/>
      <c r="I32" s="4" t="n"/>
      <c r="J32" s="33" t="n"/>
      <c r="K32" s="34" t="n"/>
      <c r="L32" s="35" t="n"/>
      <c r="M32" s="11" t="n"/>
      <c r="N32" s="4" t="n"/>
      <c r="O32" s="6" t="n"/>
      <c r="P32" s="36">
        <f>IF(OR('Edzésnapló'!$H$32="",'Edzésnapló'!$I$32="",'Edzésnapló'!$J$32=""),"",'Edzésnapló'!$H$32*'Edzésnapló'!$I$32*'Edzésnapló'!$J$32)</f>
        <v/>
      </c>
      <c r="Q32" s="7">
        <f>IF('Edzésnapló'!$M$32="","",IF('Edzésnapló'!$M$32&gt;=0.8,"Kiemelkedő",IF('Edzésnapló'!$M$32&gt;=0.6,"Megfelelő","Fejlesztendő")))</f>
        <v/>
      </c>
    </row>
    <row r="33">
      <c r="A33" s="4" t="n"/>
      <c r="B33" s="32" t="n"/>
      <c r="C33" s="6" t="n"/>
      <c r="D33" s="6" t="n"/>
      <c r="E33" s="6" t="n"/>
      <c r="F33" s="6" t="n"/>
      <c r="G33" s="13">
        <f>IF('Edzésnapló'!$F$33="","",IFERROR(VLOOKUP('Edzésnapló'!$F$33,'Törzsadatok'!$A$2:$C$101,3,FALSE),""))</f>
        <v/>
      </c>
      <c r="H33" s="4" t="n"/>
      <c r="I33" s="4" t="n"/>
      <c r="J33" s="33" t="n"/>
      <c r="K33" s="34" t="n"/>
      <c r="L33" s="35" t="n"/>
      <c r="M33" s="11" t="n"/>
      <c r="N33" s="4" t="n"/>
      <c r="O33" s="6" t="n"/>
      <c r="P33" s="37">
        <f>IF(OR('Edzésnapló'!$H$33="",'Edzésnapló'!$I$33="",'Edzésnapló'!$J$33=""),"",'Edzésnapló'!$H$33*'Edzésnapló'!$I$33*'Edzésnapló'!$J$33)</f>
        <v/>
      </c>
      <c r="Q33" s="13">
        <f>IF('Edzésnapló'!$M$33="","",IF('Edzésnapló'!$M$33&gt;=0.8,"Kiemelkedő",IF('Edzésnapló'!$M$33&gt;=0.6,"Megfelelő","Fejlesztendő")))</f>
        <v/>
      </c>
    </row>
    <row r="34">
      <c r="A34" s="4" t="n"/>
      <c r="B34" s="32" t="n"/>
      <c r="C34" s="6" t="n"/>
      <c r="D34" s="6" t="n"/>
      <c r="E34" s="6" t="n"/>
      <c r="F34" s="6" t="n"/>
      <c r="G34" s="7">
        <f>IF('Edzésnapló'!$F$34="","",IFERROR(VLOOKUP('Edzésnapló'!$F$34,'Törzsadatok'!$A$2:$C$101,3,FALSE),""))</f>
        <v/>
      </c>
      <c r="H34" s="4" t="n"/>
      <c r="I34" s="4" t="n"/>
      <c r="J34" s="33" t="n"/>
      <c r="K34" s="34" t="n"/>
      <c r="L34" s="35" t="n"/>
      <c r="M34" s="11" t="n"/>
      <c r="N34" s="4" t="n"/>
      <c r="O34" s="6" t="n"/>
      <c r="P34" s="36">
        <f>IF(OR('Edzésnapló'!$H$34="",'Edzésnapló'!$I$34="",'Edzésnapló'!$J$34=""),"",'Edzésnapló'!$H$34*'Edzésnapló'!$I$34*'Edzésnapló'!$J$34)</f>
        <v/>
      </c>
      <c r="Q34" s="7">
        <f>IF('Edzésnapló'!$M$34="","",IF('Edzésnapló'!$M$34&gt;=0.8,"Kiemelkedő",IF('Edzésnapló'!$M$34&gt;=0.6,"Megfelelő","Fejlesztendő")))</f>
        <v/>
      </c>
    </row>
    <row r="35">
      <c r="A35" s="4" t="n"/>
      <c r="B35" s="32" t="n"/>
      <c r="C35" s="6" t="n"/>
      <c r="D35" s="6" t="n"/>
      <c r="E35" s="6" t="n"/>
      <c r="F35" s="6" t="n"/>
      <c r="G35" s="13">
        <f>IF('Edzésnapló'!$F$35="","",IFERROR(VLOOKUP('Edzésnapló'!$F$35,'Törzsadatok'!$A$2:$C$101,3,FALSE),""))</f>
        <v/>
      </c>
      <c r="H35" s="4" t="n"/>
      <c r="I35" s="4" t="n"/>
      <c r="J35" s="33" t="n"/>
      <c r="K35" s="34" t="n"/>
      <c r="L35" s="35" t="n"/>
      <c r="M35" s="11" t="n"/>
      <c r="N35" s="4" t="n"/>
      <c r="O35" s="6" t="n"/>
      <c r="P35" s="37">
        <f>IF(OR('Edzésnapló'!$H$35="",'Edzésnapló'!$I$35="",'Edzésnapló'!$J$35=""),"",'Edzésnapló'!$H$35*'Edzésnapló'!$I$35*'Edzésnapló'!$J$35)</f>
        <v/>
      </c>
      <c r="Q35" s="13">
        <f>IF('Edzésnapló'!$M$35="","",IF('Edzésnapló'!$M$35&gt;=0.8,"Kiemelkedő",IF('Edzésnapló'!$M$35&gt;=0.6,"Megfelelő","Fejlesztendő")))</f>
        <v/>
      </c>
    </row>
    <row r="36">
      <c r="A36" s="4" t="n"/>
      <c r="B36" s="32" t="n"/>
      <c r="C36" s="6" t="n"/>
      <c r="D36" s="6" t="n"/>
      <c r="E36" s="6" t="n"/>
      <c r="F36" s="6" t="n"/>
      <c r="G36" s="7">
        <f>IF('Edzésnapló'!$F$36="","",IFERROR(VLOOKUP('Edzésnapló'!$F$36,'Törzsadatok'!$A$2:$C$101,3,FALSE),""))</f>
        <v/>
      </c>
      <c r="H36" s="4" t="n"/>
      <c r="I36" s="4" t="n"/>
      <c r="J36" s="33" t="n"/>
      <c r="K36" s="34" t="n"/>
      <c r="L36" s="35" t="n"/>
      <c r="M36" s="11" t="n"/>
      <c r="N36" s="4" t="n"/>
      <c r="O36" s="6" t="n"/>
      <c r="P36" s="36">
        <f>IF(OR('Edzésnapló'!$H$36="",'Edzésnapló'!$I$36="",'Edzésnapló'!$J$36=""),"",'Edzésnapló'!$H$36*'Edzésnapló'!$I$36*'Edzésnapló'!$J$36)</f>
        <v/>
      </c>
      <c r="Q36" s="7">
        <f>IF('Edzésnapló'!$M$36="","",IF('Edzésnapló'!$M$36&gt;=0.8,"Kiemelkedő",IF('Edzésnapló'!$M$36&gt;=0.6,"Megfelelő","Fejlesztendő")))</f>
        <v/>
      </c>
    </row>
    <row r="37">
      <c r="A37" s="4" t="n"/>
      <c r="B37" s="32" t="n"/>
      <c r="C37" s="6" t="n"/>
      <c r="D37" s="6" t="n"/>
      <c r="E37" s="6" t="n"/>
      <c r="F37" s="6" t="n"/>
      <c r="G37" s="13">
        <f>IF('Edzésnapló'!$F$37="","",IFERROR(VLOOKUP('Edzésnapló'!$F$37,'Törzsadatok'!$A$2:$C$101,3,FALSE),""))</f>
        <v/>
      </c>
      <c r="H37" s="4" t="n"/>
      <c r="I37" s="4" t="n"/>
      <c r="J37" s="33" t="n"/>
      <c r="K37" s="34" t="n"/>
      <c r="L37" s="35" t="n"/>
      <c r="M37" s="11" t="n"/>
      <c r="N37" s="4" t="n"/>
      <c r="O37" s="6" t="n"/>
      <c r="P37" s="37">
        <f>IF(OR('Edzésnapló'!$H$37="",'Edzésnapló'!$I$37="",'Edzésnapló'!$J$37=""),"",'Edzésnapló'!$H$37*'Edzésnapló'!$I$37*'Edzésnapló'!$J$37)</f>
        <v/>
      </c>
      <c r="Q37" s="13">
        <f>IF('Edzésnapló'!$M$37="","",IF('Edzésnapló'!$M$37&gt;=0.8,"Kiemelkedő",IF('Edzésnapló'!$M$37&gt;=0.6,"Megfelelő","Fejlesztendő")))</f>
        <v/>
      </c>
    </row>
    <row r="38">
      <c r="A38" s="4" t="n"/>
      <c r="B38" s="32" t="n"/>
      <c r="C38" s="6" t="n"/>
      <c r="D38" s="6" t="n"/>
      <c r="E38" s="6" t="n"/>
      <c r="F38" s="6" t="n"/>
      <c r="G38" s="7">
        <f>IF('Edzésnapló'!$F$38="","",IFERROR(VLOOKUP('Edzésnapló'!$F$38,'Törzsadatok'!$A$2:$C$101,3,FALSE),""))</f>
        <v/>
      </c>
      <c r="H38" s="4" t="n"/>
      <c r="I38" s="4" t="n"/>
      <c r="J38" s="33" t="n"/>
      <c r="K38" s="34" t="n"/>
      <c r="L38" s="35" t="n"/>
      <c r="M38" s="11" t="n"/>
      <c r="N38" s="4" t="n"/>
      <c r="O38" s="6" t="n"/>
      <c r="P38" s="36">
        <f>IF(OR('Edzésnapló'!$H$38="",'Edzésnapló'!$I$38="",'Edzésnapló'!$J$38=""),"",'Edzésnapló'!$H$38*'Edzésnapló'!$I$38*'Edzésnapló'!$J$38)</f>
        <v/>
      </c>
      <c r="Q38" s="7">
        <f>IF('Edzésnapló'!$M$38="","",IF('Edzésnapló'!$M$38&gt;=0.8,"Kiemelkedő",IF('Edzésnapló'!$M$38&gt;=0.6,"Megfelelő","Fejlesztendő")))</f>
        <v/>
      </c>
    </row>
    <row r="39">
      <c r="A39" s="4" t="n"/>
      <c r="B39" s="32" t="n"/>
      <c r="C39" s="6" t="n"/>
      <c r="D39" s="6" t="n"/>
      <c r="E39" s="6" t="n"/>
      <c r="F39" s="6" t="n"/>
      <c r="G39" s="13">
        <f>IF('Edzésnapló'!$F$39="","",IFERROR(VLOOKUP('Edzésnapló'!$F$39,'Törzsadatok'!$A$2:$C$101,3,FALSE),""))</f>
        <v/>
      </c>
      <c r="H39" s="4" t="n"/>
      <c r="I39" s="4" t="n"/>
      <c r="J39" s="33" t="n"/>
      <c r="K39" s="34" t="n"/>
      <c r="L39" s="35" t="n"/>
      <c r="M39" s="11" t="n"/>
      <c r="N39" s="4" t="n"/>
      <c r="O39" s="6" t="n"/>
      <c r="P39" s="37">
        <f>IF(OR('Edzésnapló'!$H$39="",'Edzésnapló'!$I$39="",'Edzésnapló'!$J$39=""),"",'Edzésnapló'!$H$39*'Edzésnapló'!$I$39*'Edzésnapló'!$J$39)</f>
        <v/>
      </c>
      <c r="Q39" s="13">
        <f>IF('Edzésnapló'!$M$39="","",IF('Edzésnapló'!$M$39&gt;=0.8,"Kiemelkedő",IF('Edzésnapló'!$M$39&gt;=0.6,"Megfelelő","Fejlesztendő")))</f>
        <v/>
      </c>
    </row>
    <row r="40">
      <c r="A40" s="4" t="n"/>
      <c r="B40" s="32" t="n"/>
      <c r="C40" s="6" t="n"/>
      <c r="D40" s="6" t="n"/>
      <c r="E40" s="6" t="n"/>
      <c r="F40" s="6" t="n"/>
      <c r="G40" s="7">
        <f>IF('Edzésnapló'!$F$40="","",IFERROR(VLOOKUP('Edzésnapló'!$F$40,'Törzsadatok'!$A$2:$C$101,3,FALSE),""))</f>
        <v/>
      </c>
      <c r="H40" s="4" t="n"/>
      <c r="I40" s="4" t="n"/>
      <c r="J40" s="33" t="n"/>
      <c r="K40" s="34" t="n"/>
      <c r="L40" s="35" t="n"/>
      <c r="M40" s="11" t="n"/>
      <c r="N40" s="4" t="n"/>
      <c r="O40" s="6" t="n"/>
      <c r="P40" s="36">
        <f>IF(OR('Edzésnapló'!$H$40="",'Edzésnapló'!$I$40="",'Edzésnapló'!$J$40=""),"",'Edzésnapló'!$H$40*'Edzésnapló'!$I$40*'Edzésnapló'!$J$40)</f>
        <v/>
      </c>
      <c r="Q40" s="7">
        <f>IF('Edzésnapló'!$M$40="","",IF('Edzésnapló'!$M$40&gt;=0.8,"Kiemelkedő",IF('Edzésnapló'!$M$40&gt;=0.6,"Megfelelő","Fejlesztendő")))</f>
        <v/>
      </c>
    </row>
    <row r="41">
      <c r="A41" s="4" t="n"/>
      <c r="B41" s="32" t="n"/>
      <c r="C41" s="6" t="n"/>
      <c r="D41" s="6" t="n"/>
      <c r="E41" s="6" t="n"/>
      <c r="F41" s="6" t="n"/>
      <c r="G41" s="13">
        <f>IF('Edzésnapló'!$F$41="","",IFERROR(VLOOKUP('Edzésnapló'!$F$41,'Törzsadatok'!$A$2:$C$101,3,FALSE),""))</f>
        <v/>
      </c>
      <c r="H41" s="4" t="n"/>
      <c r="I41" s="4" t="n"/>
      <c r="J41" s="33" t="n"/>
      <c r="K41" s="34" t="n"/>
      <c r="L41" s="35" t="n"/>
      <c r="M41" s="11" t="n"/>
      <c r="N41" s="4" t="n"/>
      <c r="O41" s="6" t="n"/>
      <c r="P41" s="37">
        <f>IF(OR('Edzésnapló'!$H$41="",'Edzésnapló'!$I$41="",'Edzésnapló'!$J$41=""),"",'Edzésnapló'!$H$41*'Edzésnapló'!$I$41*'Edzésnapló'!$J$41)</f>
        <v/>
      </c>
      <c r="Q41" s="13">
        <f>IF('Edzésnapló'!$M$41="","",IF('Edzésnapló'!$M$41&gt;=0.8,"Kiemelkedő",IF('Edzésnapló'!$M$41&gt;=0.6,"Megfelelő","Fejlesztendő")))</f>
        <v/>
      </c>
    </row>
    <row r="42">
      <c r="A42" s="4" t="n"/>
      <c r="B42" s="32" t="n"/>
      <c r="C42" s="6" t="n"/>
      <c r="D42" s="6" t="n"/>
      <c r="E42" s="6" t="n"/>
      <c r="F42" s="6" t="n"/>
      <c r="G42" s="7">
        <f>IF('Edzésnapló'!$F$42="","",IFERROR(VLOOKUP('Edzésnapló'!$F$42,'Törzsadatok'!$A$2:$C$101,3,FALSE),""))</f>
        <v/>
      </c>
      <c r="H42" s="4" t="n"/>
      <c r="I42" s="4" t="n"/>
      <c r="J42" s="33" t="n"/>
      <c r="K42" s="34" t="n"/>
      <c r="L42" s="35" t="n"/>
      <c r="M42" s="11" t="n"/>
      <c r="N42" s="4" t="n"/>
      <c r="O42" s="6" t="n"/>
      <c r="P42" s="36">
        <f>IF(OR('Edzésnapló'!$H$42="",'Edzésnapló'!$I$42="",'Edzésnapló'!$J$42=""),"",'Edzésnapló'!$H$42*'Edzésnapló'!$I$42*'Edzésnapló'!$J$42)</f>
        <v/>
      </c>
      <c r="Q42" s="7">
        <f>IF('Edzésnapló'!$M$42="","",IF('Edzésnapló'!$M$42&gt;=0.8,"Kiemelkedő",IF('Edzésnapló'!$M$42&gt;=0.6,"Megfelelő","Fejlesztendő")))</f>
        <v/>
      </c>
    </row>
    <row r="43">
      <c r="A43" s="4" t="n"/>
      <c r="B43" s="32" t="n"/>
      <c r="C43" s="6" t="n"/>
      <c r="D43" s="6" t="n"/>
      <c r="E43" s="6" t="n"/>
      <c r="F43" s="6" t="n"/>
      <c r="G43" s="13">
        <f>IF('Edzésnapló'!$F$43="","",IFERROR(VLOOKUP('Edzésnapló'!$F$43,'Törzsadatok'!$A$2:$C$101,3,FALSE),""))</f>
        <v/>
      </c>
      <c r="H43" s="4" t="n"/>
      <c r="I43" s="4" t="n"/>
      <c r="J43" s="33" t="n"/>
      <c r="K43" s="34" t="n"/>
      <c r="L43" s="35" t="n"/>
      <c r="M43" s="11" t="n"/>
      <c r="N43" s="4" t="n"/>
      <c r="O43" s="6" t="n"/>
      <c r="P43" s="37">
        <f>IF(OR('Edzésnapló'!$H$43="",'Edzésnapló'!$I$43="",'Edzésnapló'!$J$43=""),"",'Edzésnapló'!$H$43*'Edzésnapló'!$I$43*'Edzésnapló'!$J$43)</f>
        <v/>
      </c>
      <c r="Q43" s="13">
        <f>IF('Edzésnapló'!$M$43="","",IF('Edzésnapló'!$M$43&gt;=0.8,"Kiemelkedő",IF('Edzésnapló'!$M$43&gt;=0.6,"Megfelelő","Fejlesztendő")))</f>
        <v/>
      </c>
    </row>
    <row r="44">
      <c r="A44" s="4" t="n"/>
      <c r="B44" s="32" t="n"/>
      <c r="C44" s="6" t="n"/>
      <c r="D44" s="6" t="n"/>
      <c r="E44" s="6" t="n"/>
      <c r="F44" s="6" t="n"/>
      <c r="G44" s="7">
        <f>IF('Edzésnapló'!$F$44="","",IFERROR(VLOOKUP('Edzésnapló'!$F$44,'Törzsadatok'!$A$2:$C$101,3,FALSE),""))</f>
        <v/>
      </c>
      <c r="H44" s="4" t="n"/>
      <c r="I44" s="4" t="n"/>
      <c r="J44" s="33" t="n"/>
      <c r="K44" s="34" t="n"/>
      <c r="L44" s="35" t="n"/>
      <c r="M44" s="11" t="n"/>
      <c r="N44" s="4" t="n"/>
      <c r="O44" s="6" t="n"/>
      <c r="P44" s="36">
        <f>IF(OR('Edzésnapló'!$H$44="",'Edzésnapló'!$I$44="",'Edzésnapló'!$J$44=""),"",'Edzésnapló'!$H$44*'Edzésnapló'!$I$44*'Edzésnapló'!$J$44)</f>
        <v/>
      </c>
      <c r="Q44" s="7">
        <f>IF('Edzésnapló'!$M$44="","",IF('Edzésnapló'!$M$44&gt;=0.8,"Kiemelkedő",IF('Edzésnapló'!$M$44&gt;=0.6,"Megfelelő","Fejlesztendő")))</f>
        <v/>
      </c>
    </row>
    <row r="45">
      <c r="A45" s="4" t="n"/>
      <c r="B45" s="32" t="n"/>
      <c r="C45" s="6" t="n"/>
      <c r="D45" s="6" t="n"/>
      <c r="E45" s="6" t="n"/>
      <c r="F45" s="6" t="n"/>
      <c r="G45" s="13">
        <f>IF('Edzésnapló'!$F$45="","",IFERROR(VLOOKUP('Edzésnapló'!$F$45,'Törzsadatok'!$A$2:$C$101,3,FALSE),""))</f>
        <v/>
      </c>
      <c r="H45" s="4" t="n"/>
      <c r="I45" s="4" t="n"/>
      <c r="J45" s="33" t="n"/>
      <c r="K45" s="34" t="n"/>
      <c r="L45" s="35" t="n"/>
      <c r="M45" s="11" t="n"/>
      <c r="N45" s="4" t="n"/>
      <c r="O45" s="6" t="n"/>
      <c r="P45" s="37">
        <f>IF(OR('Edzésnapló'!$H$45="",'Edzésnapló'!$I$45="",'Edzésnapló'!$J$45=""),"",'Edzésnapló'!$H$45*'Edzésnapló'!$I$45*'Edzésnapló'!$J$45)</f>
        <v/>
      </c>
      <c r="Q45" s="13">
        <f>IF('Edzésnapló'!$M$45="","",IF('Edzésnapló'!$M$45&gt;=0.8,"Kiemelkedő",IF('Edzésnapló'!$M$45&gt;=0.6,"Megfelelő","Fejlesztendő")))</f>
        <v/>
      </c>
    </row>
    <row r="46">
      <c r="A46" s="4" t="n"/>
      <c r="B46" s="32" t="n"/>
      <c r="C46" s="6" t="n"/>
      <c r="D46" s="6" t="n"/>
      <c r="E46" s="6" t="n"/>
      <c r="F46" s="6" t="n"/>
      <c r="G46" s="7">
        <f>IF('Edzésnapló'!$F$46="","",IFERROR(VLOOKUP('Edzésnapló'!$F$46,'Törzsadatok'!$A$2:$C$101,3,FALSE),""))</f>
        <v/>
      </c>
      <c r="H46" s="4" t="n"/>
      <c r="I46" s="4" t="n"/>
      <c r="J46" s="33" t="n"/>
      <c r="K46" s="34" t="n"/>
      <c r="L46" s="35" t="n"/>
      <c r="M46" s="11" t="n"/>
      <c r="N46" s="4" t="n"/>
      <c r="O46" s="6" t="n"/>
      <c r="P46" s="36">
        <f>IF(OR('Edzésnapló'!$H$46="",'Edzésnapló'!$I$46="",'Edzésnapló'!$J$46=""),"",'Edzésnapló'!$H$46*'Edzésnapló'!$I$46*'Edzésnapló'!$J$46)</f>
        <v/>
      </c>
      <c r="Q46" s="7">
        <f>IF('Edzésnapló'!$M$46="","",IF('Edzésnapló'!$M$46&gt;=0.8,"Kiemelkedő",IF('Edzésnapló'!$M$46&gt;=0.6,"Megfelelő","Fejlesztendő")))</f>
        <v/>
      </c>
    </row>
    <row r="47">
      <c r="A47" s="4" t="n"/>
      <c r="B47" s="32" t="n"/>
      <c r="C47" s="6" t="n"/>
      <c r="D47" s="6" t="n"/>
      <c r="E47" s="6" t="n"/>
      <c r="F47" s="6" t="n"/>
      <c r="G47" s="13">
        <f>IF('Edzésnapló'!$F$47="","",IFERROR(VLOOKUP('Edzésnapló'!$F$47,'Törzsadatok'!$A$2:$C$101,3,FALSE),""))</f>
        <v/>
      </c>
      <c r="H47" s="4" t="n"/>
      <c r="I47" s="4" t="n"/>
      <c r="J47" s="33" t="n"/>
      <c r="K47" s="34" t="n"/>
      <c r="L47" s="35" t="n"/>
      <c r="M47" s="11" t="n"/>
      <c r="N47" s="4" t="n"/>
      <c r="O47" s="6" t="n"/>
      <c r="P47" s="37">
        <f>IF(OR('Edzésnapló'!$H$47="",'Edzésnapló'!$I$47="",'Edzésnapló'!$J$47=""),"",'Edzésnapló'!$H$47*'Edzésnapló'!$I$47*'Edzésnapló'!$J$47)</f>
        <v/>
      </c>
      <c r="Q47" s="13">
        <f>IF('Edzésnapló'!$M$47="","",IF('Edzésnapló'!$M$47&gt;=0.8,"Kiemelkedő",IF('Edzésnapló'!$M$47&gt;=0.6,"Megfelelő","Fejlesztendő")))</f>
        <v/>
      </c>
    </row>
    <row r="48">
      <c r="A48" s="4" t="n"/>
      <c r="B48" s="32" t="n"/>
      <c r="C48" s="6" t="n"/>
      <c r="D48" s="6" t="n"/>
      <c r="E48" s="6" t="n"/>
      <c r="F48" s="6" t="n"/>
      <c r="G48" s="7">
        <f>IF('Edzésnapló'!$F$48="","",IFERROR(VLOOKUP('Edzésnapló'!$F$48,'Törzsadatok'!$A$2:$C$101,3,FALSE),""))</f>
        <v/>
      </c>
      <c r="H48" s="4" t="n"/>
      <c r="I48" s="4" t="n"/>
      <c r="J48" s="33" t="n"/>
      <c r="K48" s="34" t="n"/>
      <c r="L48" s="35" t="n"/>
      <c r="M48" s="11" t="n"/>
      <c r="N48" s="4" t="n"/>
      <c r="O48" s="6" t="n"/>
      <c r="P48" s="36">
        <f>IF(OR('Edzésnapló'!$H$48="",'Edzésnapló'!$I$48="",'Edzésnapló'!$J$48=""),"",'Edzésnapló'!$H$48*'Edzésnapló'!$I$48*'Edzésnapló'!$J$48)</f>
        <v/>
      </c>
      <c r="Q48" s="7">
        <f>IF('Edzésnapló'!$M$48="","",IF('Edzésnapló'!$M$48&gt;=0.8,"Kiemelkedő",IF('Edzésnapló'!$M$48&gt;=0.6,"Megfelelő","Fejlesztendő")))</f>
        <v/>
      </c>
    </row>
    <row r="49">
      <c r="A49" s="4" t="n"/>
      <c r="B49" s="32" t="n"/>
      <c r="C49" s="6" t="n"/>
      <c r="D49" s="6" t="n"/>
      <c r="E49" s="6" t="n"/>
      <c r="F49" s="6" t="n"/>
      <c r="G49" s="13">
        <f>IF('Edzésnapló'!$F$49="","",IFERROR(VLOOKUP('Edzésnapló'!$F$49,'Törzsadatok'!$A$2:$C$101,3,FALSE),""))</f>
        <v/>
      </c>
      <c r="H49" s="4" t="n"/>
      <c r="I49" s="4" t="n"/>
      <c r="J49" s="33" t="n"/>
      <c r="K49" s="34" t="n"/>
      <c r="L49" s="35" t="n"/>
      <c r="M49" s="11" t="n"/>
      <c r="N49" s="4" t="n"/>
      <c r="O49" s="6" t="n"/>
      <c r="P49" s="37">
        <f>IF(OR('Edzésnapló'!$H$49="",'Edzésnapló'!$I$49="",'Edzésnapló'!$J$49=""),"",'Edzésnapló'!$H$49*'Edzésnapló'!$I$49*'Edzésnapló'!$J$49)</f>
        <v/>
      </c>
      <c r="Q49" s="13">
        <f>IF('Edzésnapló'!$M$49="","",IF('Edzésnapló'!$M$49&gt;=0.8,"Kiemelkedő",IF('Edzésnapló'!$M$49&gt;=0.6,"Megfelelő","Fejlesztendő")))</f>
        <v/>
      </c>
    </row>
    <row r="50">
      <c r="A50" s="4" t="n"/>
      <c r="B50" s="32" t="n"/>
      <c r="C50" s="6" t="n"/>
      <c r="D50" s="6" t="n"/>
      <c r="E50" s="6" t="n"/>
      <c r="F50" s="6" t="n"/>
      <c r="G50" s="7">
        <f>IF('Edzésnapló'!$F$50="","",IFERROR(VLOOKUP('Edzésnapló'!$F$50,'Törzsadatok'!$A$2:$C$101,3,FALSE),""))</f>
        <v/>
      </c>
      <c r="H50" s="4" t="n"/>
      <c r="I50" s="4" t="n"/>
      <c r="J50" s="33" t="n"/>
      <c r="K50" s="34" t="n"/>
      <c r="L50" s="35" t="n"/>
      <c r="M50" s="11" t="n"/>
      <c r="N50" s="4" t="n"/>
      <c r="O50" s="6" t="n"/>
      <c r="P50" s="36">
        <f>IF(OR('Edzésnapló'!$H$50="",'Edzésnapló'!$I$50="",'Edzésnapló'!$J$50=""),"",'Edzésnapló'!$H$50*'Edzésnapló'!$I$50*'Edzésnapló'!$J$50)</f>
        <v/>
      </c>
      <c r="Q50" s="7">
        <f>IF('Edzésnapló'!$M$50="","",IF('Edzésnapló'!$M$50&gt;=0.8,"Kiemelkedő",IF('Edzésnapló'!$M$50&gt;=0.6,"Megfelelő","Fejlesztendő")))</f>
        <v/>
      </c>
    </row>
    <row r="51">
      <c r="A51" s="4" t="n"/>
      <c r="B51" s="32" t="n"/>
      <c r="C51" s="6" t="n"/>
      <c r="D51" s="6" t="n"/>
      <c r="E51" s="6" t="n"/>
      <c r="F51" s="6" t="n"/>
      <c r="G51" s="13">
        <f>IF('Edzésnapló'!$F$51="","",IFERROR(VLOOKUP('Edzésnapló'!$F$51,'Törzsadatok'!$A$2:$C$101,3,FALSE),""))</f>
        <v/>
      </c>
      <c r="H51" s="4" t="n"/>
      <c r="I51" s="4" t="n"/>
      <c r="J51" s="33" t="n"/>
      <c r="K51" s="34" t="n"/>
      <c r="L51" s="35" t="n"/>
      <c r="M51" s="11" t="n"/>
      <c r="N51" s="4" t="n"/>
      <c r="O51" s="6" t="n"/>
      <c r="P51" s="37">
        <f>IF(OR('Edzésnapló'!$H$51="",'Edzésnapló'!$I$51="",'Edzésnapló'!$J$51=""),"",'Edzésnapló'!$H$51*'Edzésnapló'!$I$51*'Edzésnapló'!$J$51)</f>
        <v/>
      </c>
      <c r="Q51" s="13">
        <f>IF('Edzésnapló'!$M$51="","",IF('Edzésnapló'!$M$51&gt;=0.8,"Kiemelkedő",IF('Edzésnapló'!$M$51&gt;=0.6,"Megfelelő","Fejlesztendő")))</f>
        <v/>
      </c>
    </row>
    <row r="52">
      <c r="A52" s="4" t="n"/>
      <c r="B52" s="32" t="n"/>
      <c r="C52" s="6" t="n"/>
      <c r="D52" s="6" t="n"/>
      <c r="E52" s="6" t="n"/>
      <c r="F52" s="6" t="n"/>
      <c r="G52" s="7">
        <f>IF('Edzésnapló'!$F$52="","",IFERROR(VLOOKUP('Edzésnapló'!$F$52,'Törzsadatok'!$A$2:$C$101,3,FALSE),""))</f>
        <v/>
      </c>
      <c r="H52" s="4" t="n"/>
      <c r="I52" s="4" t="n"/>
      <c r="J52" s="33" t="n"/>
      <c r="K52" s="34" t="n"/>
      <c r="L52" s="35" t="n"/>
      <c r="M52" s="11" t="n"/>
      <c r="N52" s="4" t="n"/>
      <c r="O52" s="6" t="n"/>
      <c r="P52" s="36">
        <f>IF(OR('Edzésnapló'!$H$52="",'Edzésnapló'!$I$52="",'Edzésnapló'!$J$52=""),"",'Edzésnapló'!$H$52*'Edzésnapló'!$I$52*'Edzésnapló'!$J$52)</f>
        <v/>
      </c>
      <c r="Q52" s="7">
        <f>IF('Edzésnapló'!$M$52="","",IF('Edzésnapló'!$M$52&gt;=0.8,"Kiemelkedő",IF('Edzésnapló'!$M$52&gt;=0.6,"Megfelelő","Fejlesztendő")))</f>
        <v/>
      </c>
    </row>
    <row r="53">
      <c r="A53" s="4" t="n"/>
      <c r="B53" s="32" t="n"/>
      <c r="C53" s="6" t="n"/>
      <c r="D53" s="6" t="n"/>
      <c r="E53" s="6" t="n"/>
      <c r="F53" s="6" t="n"/>
      <c r="G53" s="13">
        <f>IF('Edzésnapló'!$F$53="","",IFERROR(VLOOKUP('Edzésnapló'!$F$53,'Törzsadatok'!$A$2:$C$101,3,FALSE),""))</f>
        <v/>
      </c>
      <c r="H53" s="4" t="n"/>
      <c r="I53" s="4" t="n"/>
      <c r="J53" s="33" t="n"/>
      <c r="K53" s="34" t="n"/>
      <c r="L53" s="35" t="n"/>
      <c r="M53" s="11" t="n"/>
      <c r="N53" s="4" t="n"/>
      <c r="O53" s="6" t="n"/>
      <c r="P53" s="37">
        <f>IF(OR('Edzésnapló'!$H$53="",'Edzésnapló'!$I$53="",'Edzésnapló'!$J$53=""),"",'Edzésnapló'!$H$53*'Edzésnapló'!$I$53*'Edzésnapló'!$J$53)</f>
        <v/>
      </c>
      <c r="Q53" s="13">
        <f>IF('Edzésnapló'!$M$53="","",IF('Edzésnapló'!$M$53&gt;=0.8,"Kiemelkedő",IF('Edzésnapló'!$M$53&gt;=0.6,"Megfelelő","Fejlesztendő")))</f>
        <v/>
      </c>
    </row>
    <row r="54">
      <c r="A54" s="4" t="n"/>
      <c r="B54" s="32" t="n"/>
      <c r="C54" s="6" t="n"/>
      <c r="D54" s="6" t="n"/>
      <c r="E54" s="6" t="n"/>
      <c r="F54" s="6" t="n"/>
      <c r="G54" s="7">
        <f>IF('Edzésnapló'!$F$54="","",IFERROR(VLOOKUP('Edzésnapló'!$F$54,'Törzsadatok'!$A$2:$C$101,3,FALSE),""))</f>
        <v/>
      </c>
      <c r="H54" s="4" t="n"/>
      <c r="I54" s="4" t="n"/>
      <c r="J54" s="33" t="n"/>
      <c r="K54" s="34" t="n"/>
      <c r="L54" s="35" t="n"/>
      <c r="M54" s="11" t="n"/>
      <c r="N54" s="4" t="n"/>
      <c r="O54" s="6" t="n"/>
      <c r="P54" s="36">
        <f>IF(OR('Edzésnapló'!$H$54="",'Edzésnapló'!$I$54="",'Edzésnapló'!$J$54=""),"",'Edzésnapló'!$H$54*'Edzésnapló'!$I$54*'Edzésnapló'!$J$54)</f>
        <v/>
      </c>
      <c r="Q54" s="7">
        <f>IF('Edzésnapló'!$M$54="","",IF('Edzésnapló'!$M$54&gt;=0.8,"Kiemelkedő",IF('Edzésnapló'!$M$54&gt;=0.6,"Megfelelő","Fejlesztendő")))</f>
        <v/>
      </c>
    </row>
    <row r="55">
      <c r="A55" s="4" t="n"/>
      <c r="B55" s="32" t="n"/>
      <c r="C55" s="6" t="n"/>
      <c r="D55" s="6" t="n"/>
      <c r="E55" s="6" t="n"/>
      <c r="F55" s="6" t="n"/>
      <c r="G55" s="13">
        <f>IF('Edzésnapló'!$F$55="","",IFERROR(VLOOKUP('Edzésnapló'!$F$55,'Törzsadatok'!$A$2:$C$101,3,FALSE),""))</f>
        <v/>
      </c>
      <c r="H55" s="4" t="n"/>
      <c r="I55" s="4" t="n"/>
      <c r="J55" s="33" t="n"/>
      <c r="K55" s="34" t="n"/>
      <c r="L55" s="35" t="n"/>
      <c r="M55" s="11" t="n"/>
      <c r="N55" s="4" t="n"/>
      <c r="O55" s="6" t="n"/>
      <c r="P55" s="37">
        <f>IF(OR('Edzésnapló'!$H$55="",'Edzésnapló'!$I$55="",'Edzésnapló'!$J$55=""),"",'Edzésnapló'!$H$55*'Edzésnapló'!$I$55*'Edzésnapló'!$J$55)</f>
        <v/>
      </c>
      <c r="Q55" s="13">
        <f>IF('Edzésnapló'!$M$55="","",IF('Edzésnapló'!$M$55&gt;=0.8,"Kiemelkedő",IF('Edzésnapló'!$M$55&gt;=0.6,"Megfelelő","Fejlesztendő")))</f>
        <v/>
      </c>
    </row>
    <row r="56">
      <c r="A56" s="4" t="n"/>
      <c r="B56" s="32" t="n"/>
      <c r="C56" s="6" t="n"/>
      <c r="D56" s="6" t="n"/>
      <c r="E56" s="6" t="n"/>
      <c r="F56" s="6" t="n"/>
      <c r="G56" s="7">
        <f>IF('Edzésnapló'!$F$56="","",IFERROR(VLOOKUP('Edzésnapló'!$F$56,'Törzsadatok'!$A$2:$C$101,3,FALSE),""))</f>
        <v/>
      </c>
      <c r="H56" s="4" t="n"/>
      <c r="I56" s="4" t="n"/>
      <c r="J56" s="33" t="n"/>
      <c r="K56" s="34" t="n"/>
      <c r="L56" s="35" t="n"/>
      <c r="M56" s="11" t="n"/>
      <c r="N56" s="4" t="n"/>
      <c r="O56" s="6" t="n"/>
      <c r="P56" s="36">
        <f>IF(OR('Edzésnapló'!$H$56="",'Edzésnapló'!$I$56="",'Edzésnapló'!$J$56=""),"",'Edzésnapló'!$H$56*'Edzésnapló'!$I$56*'Edzésnapló'!$J$56)</f>
        <v/>
      </c>
      <c r="Q56" s="7">
        <f>IF('Edzésnapló'!$M$56="","",IF('Edzésnapló'!$M$56&gt;=0.8,"Kiemelkedő",IF('Edzésnapló'!$M$56&gt;=0.6,"Megfelelő","Fejlesztendő")))</f>
        <v/>
      </c>
    </row>
    <row r="57">
      <c r="A57" s="4" t="n"/>
      <c r="B57" s="32" t="n"/>
      <c r="C57" s="6" t="n"/>
      <c r="D57" s="6" t="n"/>
      <c r="E57" s="6" t="n"/>
      <c r="F57" s="6" t="n"/>
      <c r="G57" s="13">
        <f>IF('Edzésnapló'!$F$57="","",IFERROR(VLOOKUP('Edzésnapló'!$F$57,'Törzsadatok'!$A$2:$C$101,3,FALSE),""))</f>
        <v/>
      </c>
      <c r="H57" s="4" t="n"/>
      <c r="I57" s="4" t="n"/>
      <c r="J57" s="33" t="n"/>
      <c r="K57" s="34" t="n"/>
      <c r="L57" s="35" t="n"/>
      <c r="M57" s="11" t="n"/>
      <c r="N57" s="4" t="n"/>
      <c r="O57" s="6" t="n"/>
      <c r="P57" s="37">
        <f>IF(OR('Edzésnapló'!$H$57="",'Edzésnapló'!$I$57="",'Edzésnapló'!$J$57=""),"",'Edzésnapló'!$H$57*'Edzésnapló'!$I$57*'Edzésnapló'!$J$57)</f>
        <v/>
      </c>
      <c r="Q57" s="13">
        <f>IF('Edzésnapló'!$M$57="","",IF('Edzésnapló'!$M$57&gt;=0.8,"Kiemelkedő",IF('Edzésnapló'!$M$57&gt;=0.6,"Megfelelő","Fejlesztendő")))</f>
        <v/>
      </c>
    </row>
    <row r="58">
      <c r="A58" s="4" t="n"/>
      <c r="B58" s="32" t="n"/>
      <c r="C58" s="6" t="n"/>
      <c r="D58" s="6" t="n"/>
      <c r="E58" s="6" t="n"/>
      <c r="F58" s="6" t="n"/>
      <c r="G58" s="7">
        <f>IF('Edzésnapló'!$F$58="","",IFERROR(VLOOKUP('Edzésnapló'!$F$58,'Törzsadatok'!$A$2:$C$101,3,FALSE),""))</f>
        <v/>
      </c>
      <c r="H58" s="4" t="n"/>
      <c r="I58" s="4" t="n"/>
      <c r="J58" s="33" t="n"/>
      <c r="K58" s="34" t="n"/>
      <c r="L58" s="35" t="n"/>
      <c r="M58" s="11" t="n"/>
      <c r="N58" s="4" t="n"/>
      <c r="O58" s="6" t="n"/>
      <c r="P58" s="36">
        <f>IF(OR('Edzésnapló'!$H$58="",'Edzésnapló'!$I$58="",'Edzésnapló'!$J$58=""),"",'Edzésnapló'!$H$58*'Edzésnapló'!$I$58*'Edzésnapló'!$J$58)</f>
        <v/>
      </c>
      <c r="Q58" s="7">
        <f>IF('Edzésnapló'!$M$58="","",IF('Edzésnapló'!$M$58&gt;=0.8,"Kiemelkedő",IF('Edzésnapló'!$M$58&gt;=0.6,"Megfelelő","Fejlesztendő")))</f>
        <v/>
      </c>
    </row>
    <row r="59">
      <c r="A59" s="4" t="n"/>
      <c r="B59" s="32" t="n"/>
      <c r="C59" s="6" t="n"/>
      <c r="D59" s="6" t="n"/>
      <c r="E59" s="6" t="n"/>
      <c r="F59" s="6" t="n"/>
      <c r="G59" s="13">
        <f>IF('Edzésnapló'!$F$59="","",IFERROR(VLOOKUP('Edzésnapló'!$F$59,'Törzsadatok'!$A$2:$C$101,3,FALSE),""))</f>
        <v/>
      </c>
      <c r="H59" s="4" t="n"/>
      <c r="I59" s="4" t="n"/>
      <c r="J59" s="33" t="n"/>
      <c r="K59" s="34" t="n"/>
      <c r="L59" s="35" t="n"/>
      <c r="M59" s="11" t="n"/>
      <c r="N59" s="4" t="n"/>
      <c r="O59" s="6" t="n"/>
      <c r="P59" s="37">
        <f>IF(OR('Edzésnapló'!$H$59="",'Edzésnapló'!$I$59="",'Edzésnapló'!$J$59=""),"",'Edzésnapló'!$H$59*'Edzésnapló'!$I$59*'Edzésnapló'!$J$59)</f>
        <v/>
      </c>
      <c r="Q59" s="13">
        <f>IF('Edzésnapló'!$M$59="","",IF('Edzésnapló'!$M$59&gt;=0.8,"Kiemelkedő",IF('Edzésnapló'!$M$59&gt;=0.6,"Megfelelő","Fejlesztendő")))</f>
        <v/>
      </c>
    </row>
    <row r="60">
      <c r="A60" s="4" t="n"/>
      <c r="B60" s="32" t="n"/>
      <c r="C60" s="6" t="n"/>
      <c r="D60" s="6" t="n"/>
      <c r="E60" s="6" t="n"/>
      <c r="F60" s="6" t="n"/>
      <c r="G60" s="7">
        <f>IF('Edzésnapló'!$F$60="","",IFERROR(VLOOKUP('Edzésnapló'!$F$60,'Törzsadatok'!$A$2:$C$101,3,FALSE),""))</f>
        <v/>
      </c>
      <c r="H60" s="4" t="n"/>
      <c r="I60" s="4" t="n"/>
      <c r="J60" s="33" t="n"/>
      <c r="K60" s="34" t="n"/>
      <c r="L60" s="35" t="n"/>
      <c r="M60" s="11" t="n"/>
      <c r="N60" s="4" t="n"/>
      <c r="O60" s="6" t="n"/>
      <c r="P60" s="36">
        <f>IF(OR('Edzésnapló'!$H$60="",'Edzésnapló'!$I$60="",'Edzésnapló'!$J$60=""),"",'Edzésnapló'!$H$60*'Edzésnapló'!$I$60*'Edzésnapló'!$J$60)</f>
        <v/>
      </c>
      <c r="Q60" s="7">
        <f>IF('Edzésnapló'!$M$60="","",IF('Edzésnapló'!$M$60&gt;=0.8,"Kiemelkedő",IF('Edzésnapló'!$M$60&gt;=0.6,"Megfelelő","Fejlesztendő")))</f>
        <v/>
      </c>
    </row>
    <row r="61">
      <c r="A61" s="4" t="n"/>
      <c r="B61" s="32" t="n"/>
      <c r="C61" s="6" t="n"/>
      <c r="D61" s="6" t="n"/>
      <c r="E61" s="6" t="n"/>
      <c r="F61" s="6" t="n"/>
      <c r="G61" s="13">
        <f>IF('Edzésnapló'!$F$61="","",IFERROR(VLOOKUP('Edzésnapló'!$F$61,'Törzsadatok'!$A$2:$C$101,3,FALSE),""))</f>
        <v/>
      </c>
      <c r="H61" s="4" t="n"/>
      <c r="I61" s="4" t="n"/>
      <c r="J61" s="33" t="n"/>
      <c r="K61" s="34" t="n"/>
      <c r="L61" s="35" t="n"/>
      <c r="M61" s="11" t="n"/>
      <c r="N61" s="4" t="n"/>
      <c r="O61" s="6" t="n"/>
      <c r="P61" s="37">
        <f>IF(OR('Edzésnapló'!$H$61="",'Edzésnapló'!$I$61="",'Edzésnapló'!$J$61=""),"",'Edzésnapló'!$H$61*'Edzésnapló'!$I$61*'Edzésnapló'!$J$61)</f>
        <v/>
      </c>
      <c r="Q61" s="13">
        <f>IF('Edzésnapló'!$M$61="","",IF('Edzésnapló'!$M$61&gt;=0.8,"Kiemelkedő",IF('Edzésnapló'!$M$61&gt;=0.6,"Megfelelő","Fejlesztendő")))</f>
        <v/>
      </c>
    </row>
    <row r="62">
      <c r="A62" s="4" t="n"/>
      <c r="B62" s="32" t="n"/>
      <c r="C62" s="6" t="n"/>
      <c r="D62" s="6" t="n"/>
      <c r="E62" s="6" t="n"/>
      <c r="F62" s="6" t="n"/>
      <c r="G62" s="7">
        <f>IF('Edzésnapló'!$F$62="","",IFERROR(VLOOKUP('Edzésnapló'!$F$62,'Törzsadatok'!$A$2:$C$101,3,FALSE),""))</f>
        <v/>
      </c>
      <c r="H62" s="4" t="n"/>
      <c r="I62" s="4" t="n"/>
      <c r="J62" s="33" t="n"/>
      <c r="K62" s="34" t="n"/>
      <c r="L62" s="35" t="n"/>
      <c r="M62" s="11" t="n"/>
      <c r="N62" s="4" t="n"/>
      <c r="O62" s="6" t="n"/>
      <c r="P62" s="36">
        <f>IF(OR('Edzésnapló'!$H$62="",'Edzésnapló'!$I$62="",'Edzésnapló'!$J$62=""),"",'Edzésnapló'!$H$62*'Edzésnapló'!$I$62*'Edzésnapló'!$J$62)</f>
        <v/>
      </c>
      <c r="Q62" s="7">
        <f>IF('Edzésnapló'!$M$62="","",IF('Edzésnapló'!$M$62&gt;=0.8,"Kiemelkedő",IF('Edzésnapló'!$M$62&gt;=0.6,"Megfelelő","Fejlesztendő")))</f>
        <v/>
      </c>
    </row>
    <row r="63">
      <c r="A63" s="4" t="n"/>
      <c r="B63" s="32" t="n"/>
      <c r="C63" s="6" t="n"/>
      <c r="D63" s="6" t="n"/>
      <c r="E63" s="6" t="n"/>
      <c r="F63" s="6" t="n"/>
      <c r="G63" s="13">
        <f>IF('Edzésnapló'!$F$63="","",IFERROR(VLOOKUP('Edzésnapló'!$F$63,'Törzsadatok'!$A$2:$C$101,3,FALSE),""))</f>
        <v/>
      </c>
      <c r="H63" s="4" t="n"/>
      <c r="I63" s="4" t="n"/>
      <c r="J63" s="33" t="n"/>
      <c r="K63" s="34" t="n"/>
      <c r="L63" s="35" t="n"/>
      <c r="M63" s="11" t="n"/>
      <c r="N63" s="4" t="n"/>
      <c r="O63" s="6" t="n"/>
      <c r="P63" s="37">
        <f>IF(OR('Edzésnapló'!$H$63="",'Edzésnapló'!$I$63="",'Edzésnapló'!$J$63=""),"",'Edzésnapló'!$H$63*'Edzésnapló'!$I$63*'Edzésnapló'!$J$63)</f>
        <v/>
      </c>
      <c r="Q63" s="13">
        <f>IF('Edzésnapló'!$M$63="","",IF('Edzésnapló'!$M$63&gt;=0.8,"Kiemelkedő",IF('Edzésnapló'!$M$63&gt;=0.6,"Megfelelő","Fejlesztendő")))</f>
        <v/>
      </c>
    </row>
    <row r="64">
      <c r="A64" s="4" t="n"/>
      <c r="B64" s="32" t="n"/>
      <c r="C64" s="6" t="n"/>
      <c r="D64" s="6" t="n"/>
      <c r="E64" s="6" t="n"/>
      <c r="F64" s="6" t="n"/>
      <c r="G64" s="7">
        <f>IF('Edzésnapló'!$F$64="","",IFERROR(VLOOKUP('Edzésnapló'!$F$64,'Törzsadatok'!$A$2:$C$101,3,FALSE),""))</f>
        <v/>
      </c>
      <c r="H64" s="4" t="n"/>
      <c r="I64" s="4" t="n"/>
      <c r="J64" s="33" t="n"/>
      <c r="K64" s="34" t="n"/>
      <c r="L64" s="35" t="n"/>
      <c r="M64" s="11" t="n"/>
      <c r="N64" s="4" t="n"/>
      <c r="O64" s="6" t="n"/>
      <c r="P64" s="36">
        <f>IF(OR('Edzésnapló'!$H$64="",'Edzésnapló'!$I$64="",'Edzésnapló'!$J$64=""),"",'Edzésnapló'!$H$64*'Edzésnapló'!$I$64*'Edzésnapló'!$J$64)</f>
        <v/>
      </c>
      <c r="Q64" s="7">
        <f>IF('Edzésnapló'!$M$64="","",IF('Edzésnapló'!$M$64&gt;=0.8,"Kiemelkedő",IF('Edzésnapló'!$M$64&gt;=0.6,"Megfelelő","Fejlesztendő")))</f>
        <v/>
      </c>
    </row>
    <row r="65">
      <c r="A65" s="4" t="n"/>
      <c r="B65" s="32" t="n"/>
      <c r="C65" s="6" t="n"/>
      <c r="D65" s="6" t="n"/>
      <c r="E65" s="6" t="n"/>
      <c r="F65" s="6" t="n"/>
      <c r="G65" s="13">
        <f>IF('Edzésnapló'!$F$65="","",IFERROR(VLOOKUP('Edzésnapló'!$F$65,'Törzsadatok'!$A$2:$C$101,3,FALSE),""))</f>
        <v/>
      </c>
      <c r="H65" s="4" t="n"/>
      <c r="I65" s="4" t="n"/>
      <c r="J65" s="33" t="n"/>
      <c r="K65" s="34" t="n"/>
      <c r="L65" s="35" t="n"/>
      <c r="M65" s="11" t="n"/>
      <c r="N65" s="4" t="n"/>
      <c r="O65" s="6" t="n"/>
      <c r="P65" s="37">
        <f>IF(OR('Edzésnapló'!$H$65="",'Edzésnapló'!$I$65="",'Edzésnapló'!$J$65=""),"",'Edzésnapló'!$H$65*'Edzésnapló'!$I$65*'Edzésnapló'!$J$65)</f>
        <v/>
      </c>
      <c r="Q65" s="13">
        <f>IF('Edzésnapló'!$M$65="","",IF('Edzésnapló'!$M$65&gt;=0.8,"Kiemelkedő",IF('Edzésnapló'!$M$65&gt;=0.6,"Megfelelő","Fejlesztendő")))</f>
        <v/>
      </c>
    </row>
    <row r="66">
      <c r="A66" s="4" t="n"/>
      <c r="B66" s="32" t="n"/>
      <c r="C66" s="6" t="n"/>
      <c r="D66" s="6" t="n"/>
      <c r="E66" s="6" t="n"/>
      <c r="F66" s="6" t="n"/>
      <c r="G66" s="7">
        <f>IF('Edzésnapló'!$F$66="","",IFERROR(VLOOKUP('Edzésnapló'!$F$66,'Törzsadatok'!$A$2:$C$101,3,FALSE),""))</f>
        <v/>
      </c>
      <c r="H66" s="4" t="n"/>
      <c r="I66" s="4" t="n"/>
      <c r="J66" s="33" t="n"/>
      <c r="K66" s="34" t="n"/>
      <c r="L66" s="35" t="n"/>
      <c r="M66" s="11" t="n"/>
      <c r="N66" s="4" t="n"/>
      <c r="O66" s="6" t="n"/>
      <c r="P66" s="36">
        <f>IF(OR('Edzésnapló'!$H$66="",'Edzésnapló'!$I$66="",'Edzésnapló'!$J$66=""),"",'Edzésnapló'!$H$66*'Edzésnapló'!$I$66*'Edzésnapló'!$J$66)</f>
        <v/>
      </c>
      <c r="Q66" s="7">
        <f>IF('Edzésnapló'!$M$66="","",IF('Edzésnapló'!$M$66&gt;=0.8,"Kiemelkedő",IF('Edzésnapló'!$M$66&gt;=0.6,"Megfelelő","Fejlesztendő")))</f>
        <v/>
      </c>
    </row>
    <row r="67">
      <c r="A67" s="4" t="n"/>
      <c r="B67" s="32" t="n"/>
      <c r="C67" s="6" t="n"/>
      <c r="D67" s="6" t="n"/>
      <c r="E67" s="6" t="n"/>
      <c r="F67" s="6" t="n"/>
      <c r="G67" s="13">
        <f>IF('Edzésnapló'!$F$67="","",IFERROR(VLOOKUP('Edzésnapló'!$F$67,'Törzsadatok'!$A$2:$C$101,3,FALSE),""))</f>
        <v/>
      </c>
      <c r="H67" s="4" t="n"/>
      <c r="I67" s="4" t="n"/>
      <c r="J67" s="33" t="n"/>
      <c r="K67" s="34" t="n"/>
      <c r="L67" s="35" t="n"/>
      <c r="M67" s="11" t="n"/>
      <c r="N67" s="4" t="n"/>
      <c r="O67" s="6" t="n"/>
      <c r="P67" s="37">
        <f>IF(OR('Edzésnapló'!$H$67="",'Edzésnapló'!$I$67="",'Edzésnapló'!$J$67=""),"",'Edzésnapló'!$H$67*'Edzésnapló'!$I$67*'Edzésnapló'!$J$67)</f>
        <v/>
      </c>
      <c r="Q67" s="13">
        <f>IF('Edzésnapló'!$M$67="","",IF('Edzésnapló'!$M$67&gt;=0.8,"Kiemelkedő",IF('Edzésnapló'!$M$67&gt;=0.6,"Megfelelő","Fejlesztendő")))</f>
        <v/>
      </c>
    </row>
    <row r="68">
      <c r="A68" s="4" t="n"/>
      <c r="B68" s="32" t="n"/>
      <c r="C68" s="6" t="n"/>
      <c r="D68" s="6" t="n"/>
      <c r="E68" s="6" t="n"/>
      <c r="F68" s="6" t="n"/>
      <c r="G68" s="7">
        <f>IF('Edzésnapló'!$F$68="","",IFERROR(VLOOKUP('Edzésnapló'!$F$68,'Törzsadatok'!$A$2:$C$101,3,FALSE),""))</f>
        <v/>
      </c>
      <c r="H68" s="4" t="n"/>
      <c r="I68" s="4" t="n"/>
      <c r="J68" s="33" t="n"/>
      <c r="K68" s="34" t="n"/>
      <c r="L68" s="35" t="n"/>
      <c r="M68" s="11" t="n"/>
      <c r="N68" s="4" t="n"/>
      <c r="O68" s="6" t="n"/>
      <c r="P68" s="36">
        <f>IF(OR('Edzésnapló'!$H$68="",'Edzésnapló'!$I$68="",'Edzésnapló'!$J$68=""),"",'Edzésnapló'!$H$68*'Edzésnapló'!$I$68*'Edzésnapló'!$J$68)</f>
        <v/>
      </c>
      <c r="Q68" s="7">
        <f>IF('Edzésnapló'!$M$68="","",IF('Edzésnapló'!$M$68&gt;=0.8,"Kiemelkedő",IF('Edzésnapló'!$M$68&gt;=0.6,"Megfelelő","Fejlesztendő")))</f>
        <v/>
      </c>
    </row>
    <row r="69">
      <c r="A69" s="4" t="n"/>
      <c r="B69" s="32" t="n"/>
      <c r="C69" s="6" t="n"/>
      <c r="D69" s="6" t="n"/>
      <c r="E69" s="6" t="n"/>
      <c r="F69" s="6" t="n"/>
      <c r="G69" s="13">
        <f>IF('Edzésnapló'!$F$69="","",IFERROR(VLOOKUP('Edzésnapló'!$F$69,'Törzsadatok'!$A$2:$C$101,3,FALSE),""))</f>
        <v/>
      </c>
      <c r="H69" s="4" t="n"/>
      <c r="I69" s="4" t="n"/>
      <c r="J69" s="33" t="n"/>
      <c r="K69" s="34" t="n"/>
      <c r="L69" s="35" t="n"/>
      <c r="M69" s="11" t="n"/>
      <c r="N69" s="4" t="n"/>
      <c r="O69" s="6" t="n"/>
      <c r="P69" s="37">
        <f>IF(OR('Edzésnapló'!$H$69="",'Edzésnapló'!$I$69="",'Edzésnapló'!$J$69=""),"",'Edzésnapló'!$H$69*'Edzésnapló'!$I$69*'Edzésnapló'!$J$69)</f>
        <v/>
      </c>
      <c r="Q69" s="13">
        <f>IF('Edzésnapló'!$M$69="","",IF('Edzésnapló'!$M$69&gt;=0.8,"Kiemelkedő",IF('Edzésnapló'!$M$69&gt;=0.6,"Megfelelő","Fejlesztendő")))</f>
        <v/>
      </c>
    </row>
    <row r="70">
      <c r="A70" s="4" t="n"/>
      <c r="B70" s="32" t="n"/>
      <c r="C70" s="6" t="n"/>
      <c r="D70" s="6" t="n"/>
      <c r="E70" s="6" t="n"/>
      <c r="F70" s="6" t="n"/>
      <c r="G70" s="7">
        <f>IF('Edzésnapló'!$F$70="","",IFERROR(VLOOKUP('Edzésnapló'!$F$70,'Törzsadatok'!$A$2:$C$101,3,FALSE),""))</f>
        <v/>
      </c>
      <c r="H70" s="4" t="n"/>
      <c r="I70" s="4" t="n"/>
      <c r="J70" s="33" t="n"/>
      <c r="K70" s="34" t="n"/>
      <c r="L70" s="35" t="n"/>
      <c r="M70" s="11" t="n"/>
      <c r="N70" s="4" t="n"/>
      <c r="O70" s="6" t="n"/>
      <c r="P70" s="36">
        <f>IF(OR('Edzésnapló'!$H$70="",'Edzésnapló'!$I$70="",'Edzésnapló'!$J$70=""),"",'Edzésnapló'!$H$70*'Edzésnapló'!$I$70*'Edzésnapló'!$J$70)</f>
        <v/>
      </c>
      <c r="Q70" s="7">
        <f>IF('Edzésnapló'!$M$70="","",IF('Edzésnapló'!$M$70&gt;=0.8,"Kiemelkedő",IF('Edzésnapló'!$M$70&gt;=0.6,"Megfelelő","Fejlesztendő")))</f>
        <v/>
      </c>
    </row>
    <row r="71">
      <c r="A71" s="4" t="n"/>
      <c r="B71" s="32" t="n"/>
      <c r="C71" s="6" t="n"/>
      <c r="D71" s="6" t="n"/>
      <c r="E71" s="6" t="n"/>
      <c r="F71" s="6" t="n"/>
      <c r="G71" s="13">
        <f>IF('Edzésnapló'!$F$71="","",IFERROR(VLOOKUP('Edzésnapló'!$F$71,'Törzsadatok'!$A$2:$C$101,3,FALSE),""))</f>
        <v/>
      </c>
      <c r="H71" s="4" t="n"/>
      <c r="I71" s="4" t="n"/>
      <c r="J71" s="33" t="n"/>
      <c r="K71" s="34" t="n"/>
      <c r="L71" s="35" t="n"/>
      <c r="M71" s="11" t="n"/>
      <c r="N71" s="4" t="n"/>
      <c r="O71" s="6" t="n"/>
      <c r="P71" s="37">
        <f>IF(OR('Edzésnapló'!$H$71="",'Edzésnapló'!$I$71="",'Edzésnapló'!$J$71=""),"",'Edzésnapló'!$H$71*'Edzésnapló'!$I$71*'Edzésnapló'!$J$71)</f>
        <v/>
      </c>
      <c r="Q71" s="13">
        <f>IF('Edzésnapló'!$M$71="","",IF('Edzésnapló'!$M$71&gt;=0.8,"Kiemelkedő",IF('Edzésnapló'!$M$71&gt;=0.6,"Megfelelő","Fejlesztendő")))</f>
        <v/>
      </c>
    </row>
    <row r="72">
      <c r="A72" s="4" t="n"/>
      <c r="B72" s="32" t="n"/>
      <c r="C72" s="6" t="n"/>
      <c r="D72" s="6" t="n"/>
      <c r="E72" s="6" t="n"/>
      <c r="F72" s="6" t="n"/>
      <c r="G72" s="7">
        <f>IF('Edzésnapló'!$F$72="","",IFERROR(VLOOKUP('Edzésnapló'!$F$72,'Törzsadatok'!$A$2:$C$101,3,FALSE),""))</f>
        <v/>
      </c>
      <c r="H72" s="4" t="n"/>
      <c r="I72" s="4" t="n"/>
      <c r="J72" s="33" t="n"/>
      <c r="K72" s="34" t="n"/>
      <c r="L72" s="35" t="n"/>
      <c r="M72" s="11" t="n"/>
      <c r="N72" s="4" t="n"/>
      <c r="O72" s="6" t="n"/>
      <c r="P72" s="36">
        <f>IF(OR('Edzésnapló'!$H$72="",'Edzésnapló'!$I$72="",'Edzésnapló'!$J$72=""),"",'Edzésnapló'!$H$72*'Edzésnapló'!$I$72*'Edzésnapló'!$J$72)</f>
        <v/>
      </c>
      <c r="Q72" s="7">
        <f>IF('Edzésnapló'!$M$72="","",IF('Edzésnapló'!$M$72&gt;=0.8,"Kiemelkedő",IF('Edzésnapló'!$M$72&gt;=0.6,"Megfelelő","Fejlesztendő")))</f>
        <v/>
      </c>
    </row>
    <row r="73">
      <c r="A73" s="4" t="n"/>
      <c r="B73" s="32" t="n"/>
      <c r="C73" s="6" t="n"/>
      <c r="D73" s="6" t="n"/>
      <c r="E73" s="6" t="n"/>
      <c r="F73" s="6" t="n"/>
      <c r="G73" s="13">
        <f>IF('Edzésnapló'!$F$73="","",IFERROR(VLOOKUP('Edzésnapló'!$F$73,'Törzsadatok'!$A$2:$C$101,3,FALSE),""))</f>
        <v/>
      </c>
      <c r="H73" s="4" t="n"/>
      <c r="I73" s="4" t="n"/>
      <c r="J73" s="33" t="n"/>
      <c r="K73" s="34" t="n"/>
      <c r="L73" s="35" t="n"/>
      <c r="M73" s="11" t="n"/>
      <c r="N73" s="4" t="n"/>
      <c r="O73" s="6" t="n"/>
      <c r="P73" s="37">
        <f>IF(OR('Edzésnapló'!$H$73="",'Edzésnapló'!$I$73="",'Edzésnapló'!$J$73=""),"",'Edzésnapló'!$H$73*'Edzésnapló'!$I$73*'Edzésnapló'!$J$73)</f>
        <v/>
      </c>
      <c r="Q73" s="13">
        <f>IF('Edzésnapló'!$M$73="","",IF('Edzésnapló'!$M$73&gt;=0.8,"Kiemelkedő",IF('Edzésnapló'!$M$73&gt;=0.6,"Megfelelő","Fejlesztendő")))</f>
        <v/>
      </c>
    </row>
    <row r="74">
      <c r="A74" s="4" t="n"/>
      <c r="B74" s="32" t="n"/>
      <c r="C74" s="6" t="n"/>
      <c r="D74" s="6" t="n"/>
      <c r="E74" s="6" t="n"/>
      <c r="F74" s="6" t="n"/>
      <c r="G74" s="7">
        <f>IF('Edzésnapló'!$F$74="","",IFERROR(VLOOKUP('Edzésnapló'!$F$74,'Törzsadatok'!$A$2:$C$101,3,FALSE),""))</f>
        <v/>
      </c>
      <c r="H74" s="4" t="n"/>
      <c r="I74" s="4" t="n"/>
      <c r="J74" s="33" t="n"/>
      <c r="K74" s="34" t="n"/>
      <c r="L74" s="35" t="n"/>
      <c r="M74" s="11" t="n"/>
      <c r="N74" s="4" t="n"/>
      <c r="O74" s="6" t="n"/>
      <c r="P74" s="36">
        <f>IF(OR('Edzésnapló'!$H$74="",'Edzésnapló'!$I$74="",'Edzésnapló'!$J$74=""),"",'Edzésnapló'!$H$74*'Edzésnapló'!$I$74*'Edzésnapló'!$J$74)</f>
        <v/>
      </c>
      <c r="Q74" s="7">
        <f>IF('Edzésnapló'!$M$74="","",IF('Edzésnapló'!$M$74&gt;=0.8,"Kiemelkedő",IF('Edzésnapló'!$M$74&gt;=0.6,"Megfelelő","Fejlesztendő")))</f>
        <v/>
      </c>
    </row>
    <row r="75">
      <c r="A75" s="4" t="n"/>
      <c r="B75" s="32" t="n"/>
      <c r="C75" s="6" t="n"/>
      <c r="D75" s="6" t="n"/>
      <c r="E75" s="6" t="n"/>
      <c r="F75" s="6" t="n"/>
      <c r="G75" s="13">
        <f>IF('Edzésnapló'!$F$75="","",IFERROR(VLOOKUP('Edzésnapló'!$F$75,'Törzsadatok'!$A$2:$C$101,3,FALSE),""))</f>
        <v/>
      </c>
      <c r="H75" s="4" t="n"/>
      <c r="I75" s="4" t="n"/>
      <c r="J75" s="33" t="n"/>
      <c r="K75" s="34" t="n"/>
      <c r="L75" s="35" t="n"/>
      <c r="M75" s="11" t="n"/>
      <c r="N75" s="4" t="n"/>
      <c r="O75" s="6" t="n"/>
      <c r="P75" s="37">
        <f>IF(OR('Edzésnapló'!$H$75="",'Edzésnapló'!$I$75="",'Edzésnapló'!$J$75=""),"",'Edzésnapló'!$H$75*'Edzésnapló'!$I$75*'Edzésnapló'!$J$75)</f>
        <v/>
      </c>
      <c r="Q75" s="13">
        <f>IF('Edzésnapló'!$M$75="","",IF('Edzésnapló'!$M$75&gt;=0.8,"Kiemelkedő",IF('Edzésnapló'!$M$75&gt;=0.6,"Megfelelő","Fejlesztendő")))</f>
        <v/>
      </c>
    </row>
    <row r="76">
      <c r="A76" s="4" t="n"/>
      <c r="B76" s="32" t="n"/>
      <c r="C76" s="6" t="n"/>
      <c r="D76" s="6" t="n"/>
      <c r="E76" s="6" t="n"/>
      <c r="F76" s="6" t="n"/>
      <c r="G76" s="7">
        <f>IF('Edzésnapló'!$F$76="","",IFERROR(VLOOKUP('Edzésnapló'!$F$76,'Törzsadatok'!$A$2:$C$101,3,FALSE),""))</f>
        <v/>
      </c>
      <c r="H76" s="4" t="n"/>
      <c r="I76" s="4" t="n"/>
      <c r="J76" s="33" t="n"/>
      <c r="K76" s="34" t="n"/>
      <c r="L76" s="35" t="n"/>
      <c r="M76" s="11" t="n"/>
      <c r="N76" s="4" t="n"/>
      <c r="O76" s="6" t="n"/>
      <c r="P76" s="36">
        <f>IF(OR('Edzésnapló'!$H$76="",'Edzésnapló'!$I$76="",'Edzésnapló'!$J$76=""),"",'Edzésnapló'!$H$76*'Edzésnapló'!$I$76*'Edzésnapló'!$J$76)</f>
        <v/>
      </c>
      <c r="Q76" s="7">
        <f>IF('Edzésnapló'!$M$76="","",IF('Edzésnapló'!$M$76&gt;=0.8,"Kiemelkedő",IF('Edzésnapló'!$M$76&gt;=0.6,"Megfelelő","Fejlesztendő")))</f>
        <v/>
      </c>
    </row>
    <row r="77">
      <c r="A77" s="4" t="n"/>
      <c r="B77" s="32" t="n"/>
      <c r="C77" s="6" t="n"/>
      <c r="D77" s="6" t="n"/>
      <c r="E77" s="6" t="n"/>
      <c r="F77" s="6" t="n"/>
      <c r="G77" s="13">
        <f>IF('Edzésnapló'!$F$77="","",IFERROR(VLOOKUP('Edzésnapló'!$F$77,'Törzsadatok'!$A$2:$C$101,3,FALSE),""))</f>
        <v/>
      </c>
      <c r="H77" s="4" t="n"/>
      <c r="I77" s="4" t="n"/>
      <c r="J77" s="33" t="n"/>
      <c r="K77" s="34" t="n"/>
      <c r="L77" s="35" t="n"/>
      <c r="M77" s="11" t="n"/>
      <c r="N77" s="4" t="n"/>
      <c r="O77" s="6" t="n"/>
      <c r="P77" s="37">
        <f>IF(OR('Edzésnapló'!$H$77="",'Edzésnapló'!$I$77="",'Edzésnapló'!$J$77=""),"",'Edzésnapló'!$H$77*'Edzésnapló'!$I$77*'Edzésnapló'!$J$77)</f>
        <v/>
      </c>
      <c r="Q77" s="13">
        <f>IF('Edzésnapló'!$M$77="","",IF('Edzésnapló'!$M$77&gt;=0.8,"Kiemelkedő",IF('Edzésnapló'!$M$77&gt;=0.6,"Megfelelő","Fejlesztendő")))</f>
        <v/>
      </c>
    </row>
    <row r="78">
      <c r="A78" s="4" t="n"/>
      <c r="B78" s="32" t="n"/>
      <c r="C78" s="6" t="n"/>
      <c r="D78" s="6" t="n"/>
      <c r="E78" s="6" t="n"/>
      <c r="F78" s="6" t="n"/>
      <c r="G78" s="7">
        <f>IF('Edzésnapló'!$F$78="","",IFERROR(VLOOKUP('Edzésnapló'!$F$78,'Törzsadatok'!$A$2:$C$101,3,FALSE),""))</f>
        <v/>
      </c>
      <c r="H78" s="4" t="n"/>
      <c r="I78" s="4" t="n"/>
      <c r="J78" s="33" t="n"/>
      <c r="K78" s="34" t="n"/>
      <c r="L78" s="35" t="n"/>
      <c r="M78" s="11" t="n"/>
      <c r="N78" s="4" t="n"/>
      <c r="O78" s="6" t="n"/>
      <c r="P78" s="36">
        <f>IF(OR('Edzésnapló'!$H$78="",'Edzésnapló'!$I$78="",'Edzésnapló'!$J$78=""),"",'Edzésnapló'!$H$78*'Edzésnapló'!$I$78*'Edzésnapló'!$J$78)</f>
        <v/>
      </c>
      <c r="Q78" s="7">
        <f>IF('Edzésnapló'!$M$78="","",IF('Edzésnapló'!$M$78&gt;=0.8,"Kiemelkedő",IF('Edzésnapló'!$M$78&gt;=0.6,"Megfelelő","Fejlesztendő")))</f>
        <v/>
      </c>
    </row>
    <row r="79">
      <c r="A79" s="4" t="n"/>
      <c r="B79" s="32" t="n"/>
      <c r="C79" s="6" t="n"/>
      <c r="D79" s="6" t="n"/>
      <c r="E79" s="6" t="n"/>
      <c r="F79" s="6" t="n"/>
      <c r="G79" s="13">
        <f>IF('Edzésnapló'!$F$79="","",IFERROR(VLOOKUP('Edzésnapló'!$F$79,'Törzsadatok'!$A$2:$C$101,3,FALSE),""))</f>
        <v/>
      </c>
      <c r="H79" s="4" t="n"/>
      <c r="I79" s="4" t="n"/>
      <c r="J79" s="33" t="n"/>
      <c r="K79" s="34" t="n"/>
      <c r="L79" s="35" t="n"/>
      <c r="M79" s="11" t="n"/>
      <c r="N79" s="4" t="n"/>
      <c r="O79" s="6" t="n"/>
      <c r="P79" s="37">
        <f>IF(OR('Edzésnapló'!$H$79="",'Edzésnapló'!$I$79="",'Edzésnapló'!$J$79=""),"",'Edzésnapló'!$H$79*'Edzésnapló'!$I$79*'Edzésnapló'!$J$79)</f>
        <v/>
      </c>
      <c r="Q79" s="13">
        <f>IF('Edzésnapló'!$M$79="","",IF('Edzésnapló'!$M$79&gt;=0.8,"Kiemelkedő",IF('Edzésnapló'!$M$79&gt;=0.6,"Megfelelő","Fejlesztendő")))</f>
        <v/>
      </c>
    </row>
    <row r="80">
      <c r="A80" s="4" t="n"/>
      <c r="B80" s="32" t="n"/>
      <c r="C80" s="6" t="n"/>
      <c r="D80" s="6" t="n"/>
      <c r="E80" s="6" t="n"/>
      <c r="F80" s="6" t="n"/>
      <c r="G80" s="7">
        <f>IF('Edzésnapló'!$F$80="","",IFERROR(VLOOKUP('Edzésnapló'!$F$80,'Törzsadatok'!$A$2:$C$101,3,FALSE),""))</f>
        <v/>
      </c>
      <c r="H80" s="4" t="n"/>
      <c r="I80" s="4" t="n"/>
      <c r="J80" s="33" t="n"/>
      <c r="K80" s="34" t="n"/>
      <c r="L80" s="35" t="n"/>
      <c r="M80" s="11" t="n"/>
      <c r="N80" s="4" t="n"/>
      <c r="O80" s="6" t="n"/>
      <c r="P80" s="36">
        <f>IF(OR('Edzésnapló'!$H$80="",'Edzésnapló'!$I$80="",'Edzésnapló'!$J$80=""),"",'Edzésnapló'!$H$80*'Edzésnapló'!$I$80*'Edzésnapló'!$J$80)</f>
        <v/>
      </c>
      <c r="Q80" s="7">
        <f>IF('Edzésnapló'!$M$80="","",IF('Edzésnapló'!$M$80&gt;=0.8,"Kiemelkedő",IF('Edzésnapló'!$M$80&gt;=0.6,"Megfelelő","Fejlesztendő")))</f>
        <v/>
      </c>
    </row>
    <row r="81">
      <c r="A81" s="4" t="n"/>
      <c r="B81" s="32" t="n"/>
      <c r="C81" s="6" t="n"/>
      <c r="D81" s="6" t="n"/>
      <c r="E81" s="6" t="n"/>
      <c r="F81" s="6" t="n"/>
      <c r="G81" s="13">
        <f>IF('Edzésnapló'!$F$81="","",IFERROR(VLOOKUP('Edzésnapló'!$F$81,'Törzsadatok'!$A$2:$C$101,3,FALSE),""))</f>
        <v/>
      </c>
      <c r="H81" s="4" t="n"/>
      <c r="I81" s="4" t="n"/>
      <c r="J81" s="33" t="n"/>
      <c r="K81" s="34" t="n"/>
      <c r="L81" s="35" t="n"/>
      <c r="M81" s="11" t="n"/>
      <c r="N81" s="4" t="n"/>
      <c r="O81" s="6" t="n"/>
      <c r="P81" s="37">
        <f>IF(OR('Edzésnapló'!$H$81="",'Edzésnapló'!$I$81="",'Edzésnapló'!$J$81=""),"",'Edzésnapló'!$H$81*'Edzésnapló'!$I$81*'Edzésnapló'!$J$81)</f>
        <v/>
      </c>
      <c r="Q81" s="13">
        <f>IF('Edzésnapló'!$M$81="","",IF('Edzésnapló'!$M$81&gt;=0.8,"Kiemelkedő",IF('Edzésnapló'!$M$81&gt;=0.6,"Megfelelő","Fejlesztendő")))</f>
        <v/>
      </c>
    </row>
    <row r="82">
      <c r="A82" s="4" t="n"/>
      <c r="B82" s="32" t="n"/>
      <c r="C82" s="6" t="n"/>
      <c r="D82" s="6" t="n"/>
      <c r="E82" s="6" t="n"/>
      <c r="F82" s="6" t="n"/>
      <c r="G82" s="7">
        <f>IF('Edzésnapló'!$F$82="","",IFERROR(VLOOKUP('Edzésnapló'!$F$82,'Törzsadatok'!$A$2:$C$101,3,FALSE),""))</f>
        <v/>
      </c>
      <c r="H82" s="4" t="n"/>
      <c r="I82" s="4" t="n"/>
      <c r="J82" s="33" t="n"/>
      <c r="K82" s="34" t="n"/>
      <c r="L82" s="35" t="n"/>
      <c r="M82" s="11" t="n"/>
      <c r="N82" s="4" t="n"/>
      <c r="O82" s="6" t="n"/>
      <c r="P82" s="36">
        <f>IF(OR('Edzésnapló'!$H$82="",'Edzésnapló'!$I$82="",'Edzésnapló'!$J$82=""),"",'Edzésnapló'!$H$82*'Edzésnapló'!$I$82*'Edzésnapló'!$J$82)</f>
        <v/>
      </c>
      <c r="Q82" s="7">
        <f>IF('Edzésnapló'!$M$82="","",IF('Edzésnapló'!$M$82&gt;=0.8,"Kiemelkedő",IF('Edzésnapló'!$M$82&gt;=0.6,"Megfelelő","Fejlesztendő")))</f>
        <v/>
      </c>
    </row>
    <row r="83">
      <c r="A83" s="4" t="n"/>
      <c r="B83" s="32" t="n"/>
      <c r="C83" s="6" t="n"/>
      <c r="D83" s="6" t="n"/>
      <c r="E83" s="6" t="n"/>
      <c r="F83" s="6" t="n"/>
      <c r="G83" s="13">
        <f>IF('Edzésnapló'!$F$83="","",IFERROR(VLOOKUP('Edzésnapló'!$F$83,'Törzsadatok'!$A$2:$C$101,3,FALSE),""))</f>
        <v/>
      </c>
      <c r="H83" s="4" t="n"/>
      <c r="I83" s="4" t="n"/>
      <c r="J83" s="33" t="n"/>
      <c r="K83" s="34" t="n"/>
      <c r="L83" s="35" t="n"/>
      <c r="M83" s="11" t="n"/>
      <c r="N83" s="4" t="n"/>
      <c r="O83" s="6" t="n"/>
      <c r="P83" s="37">
        <f>IF(OR('Edzésnapló'!$H$83="",'Edzésnapló'!$I$83="",'Edzésnapló'!$J$83=""),"",'Edzésnapló'!$H$83*'Edzésnapló'!$I$83*'Edzésnapló'!$J$83)</f>
        <v/>
      </c>
      <c r="Q83" s="13">
        <f>IF('Edzésnapló'!$M$83="","",IF('Edzésnapló'!$M$83&gt;=0.8,"Kiemelkedő",IF('Edzésnapló'!$M$83&gt;=0.6,"Megfelelő","Fejlesztendő")))</f>
        <v/>
      </c>
    </row>
    <row r="84">
      <c r="A84" s="4" t="n"/>
      <c r="B84" s="32" t="n"/>
      <c r="C84" s="6" t="n"/>
      <c r="D84" s="6" t="n"/>
      <c r="E84" s="6" t="n"/>
      <c r="F84" s="6" t="n"/>
      <c r="G84" s="7">
        <f>IF('Edzésnapló'!$F$84="","",IFERROR(VLOOKUP('Edzésnapló'!$F$84,'Törzsadatok'!$A$2:$C$101,3,FALSE),""))</f>
        <v/>
      </c>
      <c r="H84" s="4" t="n"/>
      <c r="I84" s="4" t="n"/>
      <c r="J84" s="33" t="n"/>
      <c r="K84" s="34" t="n"/>
      <c r="L84" s="35" t="n"/>
      <c r="M84" s="11" t="n"/>
      <c r="N84" s="4" t="n"/>
      <c r="O84" s="6" t="n"/>
      <c r="P84" s="36">
        <f>IF(OR('Edzésnapló'!$H$84="",'Edzésnapló'!$I$84="",'Edzésnapló'!$J$84=""),"",'Edzésnapló'!$H$84*'Edzésnapló'!$I$84*'Edzésnapló'!$J$84)</f>
        <v/>
      </c>
      <c r="Q84" s="7">
        <f>IF('Edzésnapló'!$M$84="","",IF('Edzésnapló'!$M$84&gt;=0.8,"Kiemelkedő",IF('Edzésnapló'!$M$84&gt;=0.6,"Megfelelő","Fejlesztendő")))</f>
        <v/>
      </c>
    </row>
    <row r="85">
      <c r="A85" s="4" t="n"/>
      <c r="B85" s="32" t="n"/>
      <c r="C85" s="6" t="n"/>
      <c r="D85" s="6" t="n"/>
      <c r="E85" s="6" t="n"/>
      <c r="F85" s="6" t="n"/>
      <c r="G85" s="13">
        <f>IF('Edzésnapló'!$F$85="","",IFERROR(VLOOKUP('Edzésnapló'!$F$85,'Törzsadatok'!$A$2:$C$101,3,FALSE),""))</f>
        <v/>
      </c>
      <c r="H85" s="4" t="n"/>
      <c r="I85" s="4" t="n"/>
      <c r="J85" s="33" t="n"/>
      <c r="K85" s="34" t="n"/>
      <c r="L85" s="35" t="n"/>
      <c r="M85" s="11" t="n"/>
      <c r="N85" s="4" t="n"/>
      <c r="O85" s="6" t="n"/>
      <c r="P85" s="37">
        <f>IF(OR('Edzésnapló'!$H$85="",'Edzésnapló'!$I$85="",'Edzésnapló'!$J$85=""),"",'Edzésnapló'!$H$85*'Edzésnapló'!$I$85*'Edzésnapló'!$J$85)</f>
        <v/>
      </c>
      <c r="Q85" s="13">
        <f>IF('Edzésnapló'!$M$85="","",IF('Edzésnapló'!$M$85&gt;=0.8,"Kiemelkedő",IF('Edzésnapló'!$M$85&gt;=0.6,"Megfelelő","Fejlesztendő")))</f>
        <v/>
      </c>
    </row>
    <row r="86">
      <c r="A86" s="4" t="n"/>
      <c r="B86" s="32" t="n"/>
      <c r="C86" s="6" t="n"/>
      <c r="D86" s="6" t="n"/>
      <c r="E86" s="6" t="n"/>
      <c r="F86" s="6" t="n"/>
      <c r="G86" s="7">
        <f>IF('Edzésnapló'!$F$86="","",IFERROR(VLOOKUP('Edzésnapló'!$F$86,'Törzsadatok'!$A$2:$C$101,3,FALSE),""))</f>
        <v/>
      </c>
      <c r="H86" s="4" t="n"/>
      <c r="I86" s="4" t="n"/>
      <c r="J86" s="33" t="n"/>
      <c r="K86" s="34" t="n"/>
      <c r="L86" s="35" t="n"/>
      <c r="M86" s="11" t="n"/>
      <c r="N86" s="4" t="n"/>
      <c r="O86" s="6" t="n"/>
      <c r="P86" s="36">
        <f>IF(OR('Edzésnapló'!$H$86="",'Edzésnapló'!$I$86="",'Edzésnapló'!$J$86=""),"",'Edzésnapló'!$H$86*'Edzésnapló'!$I$86*'Edzésnapló'!$J$86)</f>
        <v/>
      </c>
      <c r="Q86" s="7">
        <f>IF('Edzésnapló'!$M$86="","",IF('Edzésnapló'!$M$86&gt;=0.8,"Kiemelkedő",IF('Edzésnapló'!$M$86&gt;=0.6,"Megfelelő","Fejlesztendő")))</f>
        <v/>
      </c>
    </row>
    <row r="87">
      <c r="A87" s="4" t="n"/>
      <c r="B87" s="32" t="n"/>
      <c r="C87" s="6" t="n"/>
      <c r="D87" s="6" t="n"/>
      <c r="E87" s="6" t="n"/>
      <c r="F87" s="6" t="n"/>
      <c r="G87" s="13">
        <f>IF('Edzésnapló'!$F$87="","",IFERROR(VLOOKUP('Edzésnapló'!$F$87,'Törzsadatok'!$A$2:$C$101,3,FALSE),""))</f>
        <v/>
      </c>
      <c r="H87" s="4" t="n"/>
      <c r="I87" s="4" t="n"/>
      <c r="J87" s="33" t="n"/>
      <c r="K87" s="34" t="n"/>
      <c r="L87" s="35" t="n"/>
      <c r="M87" s="11" t="n"/>
      <c r="N87" s="4" t="n"/>
      <c r="O87" s="6" t="n"/>
      <c r="P87" s="37">
        <f>IF(OR('Edzésnapló'!$H$87="",'Edzésnapló'!$I$87="",'Edzésnapló'!$J$87=""),"",'Edzésnapló'!$H$87*'Edzésnapló'!$I$87*'Edzésnapló'!$J$87)</f>
        <v/>
      </c>
      <c r="Q87" s="13">
        <f>IF('Edzésnapló'!$M$87="","",IF('Edzésnapló'!$M$87&gt;=0.8,"Kiemelkedő",IF('Edzésnapló'!$M$87&gt;=0.6,"Megfelelő","Fejlesztendő")))</f>
        <v/>
      </c>
    </row>
    <row r="88">
      <c r="A88" s="4" t="n"/>
      <c r="B88" s="32" t="n"/>
      <c r="C88" s="6" t="n"/>
      <c r="D88" s="6" t="n"/>
      <c r="E88" s="6" t="n"/>
      <c r="F88" s="6" t="n"/>
      <c r="G88" s="7">
        <f>IF('Edzésnapló'!$F$88="","",IFERROR(VLOOKUP('Edzésnapló'!$F$88,'Törzsadatok'!$A$2:$C$101,3,FALSE),""))</f>
        <v/>
      </c>
      <c r="H88" s="4" t="n"/>
      <c r="I88" s="4" t="n"/>
      <c r="J88" s="33" t="n"/>
      <c r="K88" s="34" t="n"/>
      <c r="L88" s="35" t="n"/>
      <c r="M88" s="11" t="n"/>
      <c r="N88" s="4" t="n"/>
      <c r="O88" s="6" t="n"/>
      <c r="P88" s="36">
        <f>IF(OR('Edzésnapló'!$H$88="",'Edzésnapló'!$I$88="",'Edzésnapló'!$J$88=""),"",'Edzésnapló'!$H$88*'Edzésnapló'!$I$88*'Edzésnapló'!$J$88)</f>
        <v/>
      </c>
      <c r="Q88" s="7">
        <f>IF('Edzésnapló'!$M$88="","",IF('Edzésnapló'!$M$88&gt;=0.8,"Kiemelkedő",IF('Edzésnapló'!$M$88&gt;=0.6,"Megfelelő","Fejlesztendő")))</f>
        <v/>
      </c>
    </row>
    <row r="89">
      <c r="A89" s="4" t="n"/>
      <c r="B89" s="32" t="n"/>
      <c r="C89" s="6" t="n"/>
      <c r="D89" s="6" t="n"/>
      <c r="E89" s="6" t="n"/>
      <c r="F89" s="6" t="n"/>
      <c r="G89" s="13">
        <f>IF('Edzésnapló'!$F$89="","",IFERROR(VLOOKUP('Edzésnapló'!$F$89,'Törzsadatok'!$A$2:$C$101,3,FALSE),""))</f>
        <v/>
      </c>
      <c r="H89" s="4" t="n"/>
      <c r="I89" s="4" t="n"/>
      <c r="J89" s="33" t="n"/>
      <c r="K89" s="34" t="n"/>
      <c r="L89" s="35" t="n"/>
      <c r="M89" s="11" t="n"/>
      <c r="N89" s="4" t="n"/>
      <c r="O89" s="6" t="n"/>
      <c r="P89" s="37">
        <f>IF(OR('Edzésnapló'!$H$89="",'Edzésnapló'!$I$89="",'Edzésnapló'!$J$89=""),"",'Edzésnapló'!$H$89*'Edzésnapló'!$I$89*'Edzésnapló'!$J$89)</f>
        <v/>
      </c>
      <c r="Q89" s="13">
        <f>IF('Edzésnapló'!$M$89="","",IF('Edzésnapló'!$M$89&gt;=0.8,"Kiemelkedő",IF('Edzésnapló'!$M$89&gt;=0.6,"Megfelelő","Fejlesztendő")))</f>
        <v/>
      </c>
    </row>
    <row r="90">
      <c r="A90" s="4" t="n"/>
      <c r="B90" s="32" t="n"/>
      <c r="C90" s="6" t="n"/>
      <c r="D90" s="6" t="n"/>
      <c r="E90" s="6" t="n"/>
      <c r="F90" s="6" t="n"/>
      <c r="G90" s="7">
        <f>IF('Edzésnapló'!$F$90="","",IFERROR(VLOOKUP('Edzésnapló'!$F$90,'Törzsadatok'!$A$2:$C$101,3,FALSE),""))</f>
        <v/>
      </c>
      <c r="H90" s="4" t="n"/>
      <c r="I90" s="4" t="n"/>
      <c r="J90" s="33" t="n"/>
      <c r="K90" s="34" t="n"/>
      <c r="L90" s="35" t="n"/>
      <c r="M90" s="11" t="n"/>
      <c r="N90" s="4" t="n"/>
      <c r="O90" s="6" t="n"/>
      <c r="P90" s="36">
        <f>IF(OR('Edzésnapló'!$H$90="",'Edzésnapló'!$I$90="",'Edzésnapló'!$J$90=""),"",'Edzésnapló'!$H$90*'Edzésnapló'!$I$90*'Edzésnapló'!$J$90)</f>
        <v/>
      </c>
      <c r="Q90" s="7">
        <f>IF('Edzésnapló'!$M$90="","",IF('Edzésnapló'!$M$90&gt;=0.8,"Kiemelkedő",IF('Edzésnapló'!$M$90&gt;=0.6,"Megfelelő","Fejlesztendő")))</f>
        <v/>
      </c>
    </row>
    <row r="91">
      <c r="A91" s="4" t="n"/>
      <c r="B91" s="32" t="n"/>
      <c r="C91" s="6" t="n"/>
      <c r="D91" s="6" t="n"/>
      <c r="E91" s="6" t="n"/>
      <c r="F91" s="6" t="n"/>
      <c r="G91" s="13">
        <f>IF('Edzésnapló'!$F$91="","",IFERROR(VLOOKUP('Edzésnapló'!$F$91,'Törzsadatok'!$A$2:$C$101,3,FALSE),""))</f>
        <v/>
      </c>
      <c r="H91" s="4" t="n"/>
      <c r="I91" s="4" t="n"/>
      <c r="J91" s="33" t="n"/>
      <c r="K91" s="34" t="n"/>
      <c r="L91" s="35" t="n"/>
      <c r="M91" s="11" t="n"/>
      <c r="N91" s="4" t="n"/>
      <c r="O91" s="6" t="n"/>
      <c r="P91" s="37">
        <f>IF(OR('Edzésnapló'!$H$91="",'Edzésnapló'!$I$91="",'Edzésnapló'!$J$91=""),"",'Edzésnapló'!$H$91*'Edzésnapló'!$I$91*'Edzésnapló'!$J$91)</f>
        <v/>
      </c>
      <c r="Q91" s="13">
        <f>IF('Edzésnapló'!$M$91="","",IF('Edzésnapló'!$M$91&gt;=0.8,"Kiemelkedő",IF('Edzésnapló'!$M$91&gt;=0.6,"Megfelelő","Fejlesztendő")))</f>
        <v/>
      </c>
    </row>
    <row r="92">
      <c r="A92" s="4" t="n"/>
      <c r="B92" s="32" t="n"/>
      <c r="C92" s="6" t="n"/>
      <c r="D92" s="6" t="n"/>
      <c r="E92" s="6" t="n"/>
      <c r="F92" s="6" t="n"/>
      <c r="G92" s="7">
        <f>IF('Edzésnapló'!$F$92="","",IFERROR(VLOOKUP('Edzésnapló'!$F$92,'Törzsadatok'!$A$2:$C$101,3,FALSE),""))</f>
        <v/>
      </c>
      <c r="H92" s="4" t="n"/>
      <c r="I92" s="4" t="n"/>
      <c r="J92" s="33" t="n"/>
      <c r="K92" s="34" t="n"/>
      <c r="L92" s="35" t="n"/>
      <c r="M92" s="11" t="n"/>
      <c r="N92" s="4" t="n"/>
      <c r="O92" s="6" t="n"/>
      <c r="P92" s="36">
        <f>IF(OR('Edzésnapló'!$H$92="",'Edzésnapló'!$I$92="",'Edzésnapló'!$J$92=""),"",'Edzésnapló'!$H$92*'Edzésnapló'!$I$92*'Edzésnapló'!$J$92)</f>
        <v/>
      </c>
      <c r="Q92" s="7">
        <f>IF('Edzésnapló'!$M$92="","",IF('Edzésnapló'!$M$92&gt;=0.8,"Kiemelkedő",IF('Edzésnapló'!$M$92&gt;=0.6,"Megfelelő","Fejlesztendő")))</f>
        <v/>
      </c>
    </row>
    <row r="93">
      <c r="A93" s="4" t="n"/>
      <c r="B93" s="32" t="n"/>
      <c r="C93" s="6" t="n"/>
      <c r="D93" s="6" t="n"/>
      <c r="E93" s="6" t="n"/>
      <c r="F93" s="6" t="n"/>
      <c r="G93" s="13">
        <f>IF('Edzésnapló'!$F$93="","",IFERROR(VLOOKUP('Edzésnapló'!$F$93,'Törzsadatok'!$A$2:$C$101,3,FALSE),""))</f>
        <v/>
      </c>
      <c r="H93" s="4" t="n"/>
      <c r="I93" s="4" t="n"/>
      <c r="J93" s="33" t="n"/>
      <c r="K93" s="34" t="n"/>
      <c r="L93" s="35" t="n"/>
      <c r="M93" s="11" t="n"/>
      <c r="N93" s="4" t="n"/>
      <c r="O93" s="6" t="n"/>
      <c r="P93" s="37">
        <f>IF(OR('Edzésnapló'!$H$93="",'Edzésnapló'!$I$93="",'Edzésnapló'!$J$93=""),"",'Edzésnapló'!$H$93*'Edzésnapló'!$I$93*'Edzésnapló'!$J$93)</f>
        <v/>
      </c>
      <c r="Q93" s="13">
        <f>IF('Edzésnapló'!$M$93="","",IF('Edzésnapló'!$M$93&gt;=0.8,"Kiemelkedő",IF('Edzésnapló'!$M$93&gt;=0.6,"Megfelelő","Fejlesztendő")))</f>
        <v/>
      </c>
    </row>
    <row r="94">
      <c r="A94" s="4" t="n"/>
      <c r="B94" s="32" t="n"/>
      <c r="C94" s="6" t="n"/>
      <c r="D94" s="6" t="n"/>
      <c r="E94" s="6" t="n"/>
      <c r="F94" s="6" t="n"/>
      <c r="G94" s="7">
        <f>IF('Edzésnapló'!$F$94="","",IFERROR(VLOOKUP('Edzésnapló'!$F$94,'Törzsadatok'!$A$2:$C$101,3,FALSE),""))</f>
        <v/>
      </c>
      <c r="H94" s="4" t="n"/>
      <c r="I94" s="4" t="n"/>
      <c r="J94" s="33" t="n"/>
      <c r="K94" s="34" t="n"/>
      <c r="L94" s="35" t="n"/>
      <c r="M94" s="11" t="n"/>
      <c r="N94" s="4" t="n"/>
      <c r="O94" s="6" t="n"/>
      <c r="P94" s="36">
        <f>IF(OR('Edzésnapló'!$H$94="",'Edzésnapló'!$I$94="",'Edzésnapló'!$J$94=""),"",'Edzésnapló'!$H$94*'Edzésnapló'!$I$94*'Edzésnapló'!$J$94)</f>
        <v/>
      </c>
      <c r="Q94" s="7">
        <f>IF('Edzésnapló'!$M$94="","",IF('Edzésnapló'!$M$94&gt;=0.8,"Kiemelkedő",IF('Edzésnapló'!$M$94&gt;=0.6,"Megfelelő","Fejlesztendő")))</f>
        <v/>
      </c>
    </row>
    <row r="95">
      <c r="A95" s="4" t="n"/>
      <c r="B95" s="32" t="n"/>
      <c r="C95" s="6" t="n"/>
      <c r="D95" s="6" t="n"/>
      <c r="E95" s="6" t="n"/>
      <c r="F95" s="6" t="n"/>
      <c r="G95" s="13">
        <f>IF('Edzésnapló'!$F$95="","",IFERROR(VLOOKUP('Edzésnapló'!$F$95,'Törzsadatok'!$A$2:$C$101,3,FALSE),""))</f>
        <v/>
      </c>
      <c r="H95" s="4" t="n"/>
      <c r="I95" s="4" t="n"/>
      <c r="J95" s="33" t="n"/>
      <c r="K95" s="34" t="n"/>
      <c r="L95" s="35" t="n"/>
      <c r="M95" s="11" t="n"/>
      <c r="N95" s="4" t="n"/>
      <c r="O95" s="6" t="n"/>
      <c r="P95" s="37">
        <f>IF(OR('Edzésnapló'!$H$95="",'Edzésnapló'!$I$95="",'Edzésnapló'!$J$95=""),"",'Edzésnapló'!$H$95*'Edzésnapló'!$I$95*'Edzésnapló'!$J$95)</f>
        <v/>
      </c>
      <c r="Q95" s="13">
        <f>IF('Edzésnapló'!$M$95="","",IF('Edzésnapló'!$M$95&gt;=0.8,"Kiemelkedő",IF('Edzésnapló'!$M$95&gt;=0.6,"Megfelelő","Fejlesztendő")))</f>
        <v/>
      </c>
    </row>
    <row r="96">
      <c r="A96" s="4" t="n"/>
      <c r="B96" s="32" t="n"/>
      <c r="C96" s="6" t="n"/>
      <c r="D96" s="6" t="n"/>
      <c r="E96" s="6" t="n"/>
      <c r="F96" s="6" t="n"/>
      <c r="G96" s="7">
        <f>IF('Edzésnapló'!$F$96="","",IFERROR(VLOOKUP('Edzésnapló'!$F$96,'Törzsadatok'!$A$2:$C$101,3,FALSE),""))</f>
        <v/>
      </c>
      <c r="H96" s="4" t="n"/>
      <c r="I96" s="4" t="n"/>
      <c r="J96" s="33" t="n"/>
      <c r="K96" s="34" t="n"/>
      <c r="L96" s="35" t="n"/>
      <c r="M96" s="11" t="n"/>
      <c r="N96" s="4" t="n"/>
      <c r="O96" s="6" t="n"/>
      <c r="P96" s="36">
        <f>IF(OR('Edzésnapló'!$H$96="",'Edzésnapló'!$I$96="",'Edzésnapló'!$J$96=""),"",'Edzésnapló'!$H$96*'Edzésnapló'!$I$96*'Edzésnapló'!$J$96)</f>
        <v/>
      </c>
      <c r="Q96" s="7">
        <f>IF('Edzésnapló'!$M$96="","",IF('Edzésnapló'!$M$96&gt;=0.8,"Kiemelkedő",IF('Edzésnapló'!$M$96&gt;=0.6,"Megfelelő","Fejlesztendő")))</f>
        <v/>
      </c>
    </row>
    <row r="97">
      <c r="A97" s="4" t="n"/>
      <c r="B97" s="32" t="n"/>
      <c r="C97" s="6" t="n"/>
      <c r="D97" s="6" t="n"/>
      <c r="E97" s="6" t="n"/>
      <c r="F97" s="6" t="n"/>
      <c r="G97" s="13">
        <f>IF('Edzésnapló'!$F$97="","",IFERROR(VLOOKUP('Edzésnapló'!$F$97,'Törzsadatok'!$A$2:$C$101,3,FALSE),""))</f>
        <v/>
      </c>
      <c r="H97" s="4" t="n"/>
      <c r="I97" s="4" t="n"/>
      <c r="J97" s="33" t="n"/>
      <c r="K97" s="34" t="n"/>
      <c r="L97" s="35" t="n"/>
      <c r="M97" s="11" t="n"/>
      <c r="N97" s="4" t="n"/>
      <c r="O97" s="6" t="n"/>
      <c r="P97" s="37">
        <f>IF(OR('Edzésnapló'!$H$97="",'Edzésnapló'!$I$97="",'Edzésnapló'!$J$97=""),"",'Edzésnapló'!$H$97*'Edzésnapló'!$I$97*'Edzésnapló'!$J$97)</f>
        <v/>
      </c>
      <c r="Q97" s="13">
        <f>IF('Edzésnapló'!$M$97="","",IF('Edzésnapló'!$M$97&gt;=0.8,"Kiemelkedő",IF('Edzésnapló'!$M$97&gt;=0.6,"Megfelelő","Fejlesztendő")))</f>
        <v/>
      </c>
    </row>
    <row r="98">
      <c r="A98" s="4" t="n"/>
      <c r="B98" s="32" t="n"/>
      <c r="C98" s="6" t="n"/>
      <c r="D98" s="6" t="n"/>
      <c r="E98" s="6" t="n"/>
      <c r="F98" s="6" t="n"/>
      <c r="G98" s="7">
        <f>IF('Edzésnapló'!$F$98="","",IFERROR(VLOOKUP('Edzésnapló'!$F$98,'Törzsadatok'!$A$2:$C$101,3,FALSE),""))</f>
        <v/>
      </c>
      <c r="H98" s="4" t="n"/>
      <c r="I98" s="4" t="n"/>
      <c r="J98" s="33" t="n"/>
      <c r="K98" s="34" t="n"/>
      <c r="L98" s="35" t="n"/>
      <c r="M98" s="11" t="n"/>
      <c r="N98" s="4" t="n"/>
      <c r="O98" s="6" t="n"/>
      <c r="P98" s="36">
        <f>IF(OR('Edzésnapló'!$H$98="",'Edzésnapló'!$I$98="",'Edzésnapló'!$J$98=""),"",'Edzésnapló'!$H$98*'Edzésnapló'!$I$98*'Edzésnapló'!$J$98)</f>
        <v/>
      </c>
      <c r="Q98" s="7">
        <f>IF('Edzésnapló'!$M$98="","",IF('Edzésnapló'!$M$98&gt;=0.8,"Kiemelkedő",IF('Edzésnapló'!$M$98&gt;=0.6,"Megfelelő","Fejlesztendő")))</f>
        <v/>
      </c>
    </row>
    <row r="99">
      <c r="A99" s="4" t="n"/>
      <c r="B99" s="32" t="n"/>
      <c r="C99" s="6" t="n"/>
      <c r="D99" s="6" t="n"/>
      <c r="E99" s="6" t="n"/>
      <c r="F99" s="6" t="n"/>
      <c r="G99" s="13">
        <f>IF('Edzésnapló'!$F$99="","",IFERROR(VLOOKUP('Edzésnapló'!$F$99,'Törzsadatok'!$A$2:$C$101,3,FALSE),""))</f>
        <v/>
      </c>
      <c r="H99" s="4" t="n"/>
      <c r="I99" s="4" t="n"/>
      <c r="J99" s="33" t="n"/>
      <c r="K99" s="34" t="n"/>
      <c r="L99" s="35" t="n"/>
      <c r="M99" s="11" t="n"/>
      <c r="N99" s="4" t="n"/>
      <c r="O99" s="6" t="n"/>
      <c r="P99" s="37">
        <f>IF(OR('Edzésnapló'!$H$99="",'Edzésnapló'!$I$99="",'Edzésnapló'!$J$99=""),"",'Edzésnapló'!$H$99*'Edzésnapló'!$I$99*'Edzésnapló'!$J$99)</f>
        <v/>
      </c>
      <c r="Q99" s="13">
        <f>IF('Edzésnapló'!$M$99="","",IF('Edzésnapló'!$M$99&gt;=0.8,"Kiemelkedő",IF('Edzésnapló'!$M$99&gt;=0.6,"Megfelelő","Fejlesztendő")))</f>
        <v/>
      </c>
    </row>
    <row r="100">
      <c r="A100" s="4" t="n"/>
      <c r="B100" s="32" t="n"/>
      <c r="C100" s="6" t="n"/>
      <c r="D100" s="6" t="n"/>
      <c r="E100" s="6" t="n"/>
      <c r="F100" s="6" t="n"/>
      <c r="G100" s="7">
        <f>IF('Edzésnapló'!$F$100="","",IFERROR(VLOOKUP('Edzésnapló'!$F$100,'Törzsadatok'!$A$2:$C$101,3,FALSE),""))</f>
        <v/>
      </c>
      <c r="H100" s="4" t="n"/>
      <c r="I100" s="4" t="n"/>
      <c r="J100" s="33" t="n"/>
      <c r="K100" s="34" t="n"/>
      <c r="L100" s="35" t="n"/>
      <c r="M100" s="11" t="n"/>
      <c r="N100" s="4" t="n"/>
      <c r="O100" s="6" t="n"/>
      <c r="P100" s="36">
        <f>IF(OR('Edzésnapló'!$H$100="",'Edzésnapló'!$I$100="",'Edzésnapló'!$J$100=""),"",'Edzésnapló'!$H$100*'Edzésnapló'!$I$100*'Edzésnapló'!$J$100)</f>
        <v/>
      </c>
      <c r="Q100" s="7">
        <f>IF('Edzésnapló'!$M$100="","",IF('Edzésnapló'!$M$100&gt;=0.8,"Kiemelkedő",IF('Edzésnapló'!$M$100&gt;=0.6,"Megfelelő","Fejlesztendő")))</f>
        <v/>
      </c>
    </row>
    <row r="101">
      <c r="A101" s="4" t="n"/>
      <c r="B101" s="32" t="n"/>
      <c r="C101" s="6" t="n"/>
      <c r="D101" s="6" t="n"/>
      <c r="E101" s="6" t="n"/>
      <c r="F101" s="6" t="n"/>
      <c r="G101" s="13">
        <f>IF('Edzésnapló'!$F$101="","",IFERROR(VLOOKUP('Edzésnapló'!$F$101,'Törzsadatok'!$A$2:$C$101,3,FALSE),""))</f>
        <v/>
      </c>
      <c r="H101" s="4" t="n"/>
      <c r="I101" s="4" t="n"/>
      <c r="J101" s="33" t="n"/>
      <c r="K101" s="34" t="n"/>
      <c r="L101" s="35" t="n"/>
      <c r="M101" s="11" t="n"/>
      <c r="N101" s="4" t="n"/>
      <c r="O101" s="6" t="n"/>
      <c r="P101" s="37">
        <f>IF(OR('Edzésnapló'!$H$101="",'Edzésnapló'!$I$101="",'Edzésnapló'!$J$101=""),"",'Edzésnapló'!$H$101*'Edzésnapló'!$I$101*'Edzésnapló'!$J$101)</f>
        <v/>
      </c>
      <c r="Q101" s="13">
        <f>IF('Edzésnapló'!$M$101="","",IF('Edzésnapló'!$M$101&gt;=0.8,"Kiemelkedő",IF('Edzésnapló'!$M$101&gt;=0.6,"Megfelelő","Fejlesztendő")))</f>
        <v/>
      </c>
    </row>
    <row r="102">
      <c r="A102" s="4" t="n"/>
      <c r="B102" s="32" t="n"/>
      <c r="C102" s="6" t="n"/>
      <c r="D102" s="6" t="n"/>
      <c r="E102" s="6" t="n"/>
      <c r="F102" s="6" t="n"/>
      <c r="G102" s="7">
        <f>IF('Edzésnapló'!$F$102="","",IFERROR(VLOOKUP('Edzésnapló'!$F$102,'Törzsadatok'!$A$2:$C$101,3,FALSE),""))</f>
        <v/>
      </c>
      <c r="H102" s="4" t="n"/>
      <c r="I102" s="4" t="n"/>
      <c r="J102" s="33" t="n"/>
      <c r="K102" s="34" t="n"/>
      <c r="L102" s="35" t="n"/>
      <c r="M102" s="11" t="n"/>
      <c r="N102" s="4" t="n"/>
      <c r="O102" s="6" t="n"/>
      <c r="P102" s="36">
        <f>IF(OR('Edzésnapló'!$H$102="",'Edzésnapló'!$I$102="",'Edzésnapló'!$J$102=""),"",'Edzésnapló'!$H$102*'Edzésnapló'!$I$102*'Edzésnapló'!$J$102)</f>
        <v/>
      </c>
      <c r="Q102" s="7">
        <f>IF('Edzésnapló'!$M$102="","",IF('Edzésnapló'!$M$102&gt;=0.8,"Kiemelkedő",IF('Edzésnapló'!$M$102&gt;=0.6,"Megfelelő","Fejlesztendő")))</f>
        <v/>
      </c>
    </row>
    <row r="103">
      <c r="A103" s="4" t="n"/>
      <c r="B103" s="32" t="n"/>
      <c r="C103" s="6" t="n"/>
      <c r="D103" s="6" t="n"/>
      <c r="E103" s="6" t="n"/>
      <c r="F103" s="6" t="n"/>
      <c r="G103" s="13">
        <f>IF('Edzésnapló'!$F$103="","",IFERROR(VLOOKUP('Edzésnapló'!$F$103,'Törzsadatok'!$A$2:$C$101,3,FALSE),""))</f>
        <v/>
      </c>
      <c r="H103" s="4" t="n"/>
      <c r="I103" s="4" t="n"/>
      <c r="J103" s="33" t="n"/>
      <c r="K103" s="34" t="n"/>
      <c r="L103" s="35" t="n"/>
      <c r="M103" s="11" t="n"/>
      <c r="N103" s="4" t="n"/>
      <c r="O103" s="6" t="n"/>
      <c r="P103" s="37">
        <f>IF(OR('Edzésnapló'!$H$103="",'Edzésnapló'!$I$103="",'Edzésnapló'!$J$103=""),"",'Edzésnapló'!$H$103*'Edzésnapló'!$I$103*'Edzésnapló'!$J$103)</f>
        <v/>
      </c>
      <c r="Q103" s="13">
        <f>IF('Edzésnapló'!$M$103="","",IF('Edzésnapló'!$M$103&gt;=0.8,"Kiemelkedő",IF('Edzésnapló'!$M$103&gt;=0.6,"Megfelelő","Fejlesztendő")))</f>
        <v/>
      </c>
    </row>
  </sheetData>
  <autoFilter ref="A3:Q103"/>
  <mergeCells count="1">
    <mergeCell ref="A1:Q1"/>
  </mergeCells>
  <conditionalFormatting sqref="M4:M103">
    <cfRule type="expression" priority="1" dxfId="0" stopIfTrue="1">
      <formula>AND($M4&lt;&gt;"",$M4&lt;0.6)</formula>
    </cfRule>
  </conditionalFormatting>
  <conditionalFormatting sqref="N4:N103">
    <cfRule type="expression" priority="2" dxfId="1" stopIfTrue="1">
      <formula>$N4="Igen"</formula>
    </cfRule>
    <cfRule type="expression" priority="3" dxfId="0" stopIfTrue="1">
      <formula>$N4="Nem"</formula>
    </cfRule>
  </conditionalFormatting>
  <conditionalFormatting sqref="Q4:Q103">
    <cfRule type="expression" priority="4" dxfId="0" stopIfTrue="1">
      <formula>$Q4="Fejlesztendő"</formula>
    </cfRule>
  </conditionalFormatting>
  <dataValidations count="4">
    <dataValidation sqref="E4:E103" showErrorMessage="1" showInputMessage="1" allowBlank="1" type="list">
      <formula1>'Törzsadatok'!$B$2:$B$101</formula1>
    </dataValidation>
    <dataValidation sqref="D4:D103" showErrorMessage="1" showInputMessage="1" allowBlank="1" type="list">
      <formula1>'Törzsadatok'!$F$2:$F$101</formula1>
    </dataValidation>
    <dataValidation sqref="N4:N103" showErrorMessage="1" showInputMessage="1" allowBlank="1" type="list">
      <formula1>"Igen,Nem"</formula1>
    </dataValidation>
    <dataValidation sqref="M4:M103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" customWidth="1" min="3" max="3"/>
    <col width="34" customWidth="1" min="4" max="4"/>
    <col width="20" customWidth="1" min="5" max="5"/>
    <col width="18" customWidth="1" min="6" max="6"/>
  </cols>
  <sheetData>
    <row r="1" ht="30" customHeight="1">
      <c r="A1" s="3" t="inlineStr">
        <is>
          <t>Gyakorlat</t>
        </is>
      </c>
      <c r="B1" s="3" t="inlineStr">
        <is>
          <t>Edzéstípus</t>
        </is>
      </c>
      <c r="C1" s="3" t="inlineStr">
        <is>
          <t>Izomcsoport</t>
        </is>
      </c>
      <c r="D1" s="3" t="inlineStr">
        <is>
          <t>Alapértelmezett célintenzitás (%)</t>
        </is>
      </c>
      <c r="E1" s="3" t="inlineStr">
        <is>
          <t>Edző neve</t>
        </is>
      </c>
      <c r="F1" s="3" t="inlineStr">
        <is>
          <t>Város</t>
        </is>
      </c>
    </row>
    <row r="2">
      <c r="A2" s="6" t="inlineStr">
        <is>
          <t>Guggolás</t>
        </is>
      </c>
      <c r="B2" s="6" t="inlineStr">
        <is>
          <t>Erőnléti</t>
        </is>
      </c>
      <c r="C2" s="6" t="inlineStr">
        <is>
          <t>Láb</t>
        </is>
      </c>
      <c r="D2" s="11" t="n">
        <v>0.8</v>
      </c>
      <c r="E2" s="6" t="inlineStr">
        <is>
          <t>Balogh András</t>
        </is>
      </c>
      <c r="F2" s="6" t="inlineStr">
        <is>
          <t>Budapest</t>
        </is>
      </c>
    </row>
    <row r="3">
      <c r="A3" s="6" t="inlineStr">
        <is>
          <t>Fekvenyomás</t>
        </is>
      </c>
      <c r="B3" s="6" t="inlineStr">
        <is>
          <t>Erőnléti</t>
        </is>
      </c>
      <c r="C3" s="6" t="inlineStr">
        <is>
          <t>Mellkas</t>
        </is>
      </c>
      <c r="D3" s="11" t="n">
        <v>0.8</v>
      </c>
      <c r="E3" s="6" t="inlineStr">
        <is>
          <t>Balogh András</t>
        </is>
      </c>
      <c r="F3" s="6" t="inlineStr">
        <is>
          <t>Debrecen</t>
        </is>
      </c>
    </row>
    <row r="4">
      <c r="A4" s="6" t="inlineStr">
        <is>
          <t>Futópad</t>
        </is>
      </c>
      <c r="B4" s="6" t="inlineStr">
        <is>
          <t>Kardió</t>
        </is>
      </c>
      <c r="C4" s="6" t="inlineStr">
        <is>
          <t>Teljes test</t>
        </is>
      </c>
      <c r="D4" s="11" t="n">
        <v>0.7</v>
      </c>
      <c r="E4" s="6" t="inlineStr">
        <is>
          <t>Kelemen Réka</t>
        </is>
      </c>
      <c r="F4" s="6" t="inlineStr">
        <is>
          <t>Szeged</t>
        </is>
      </c>
    </row>
    <row r="5">
      <c r="A5" s="6" t="inlineStr">
        <is>
          <t>Jóga</t>
        </is>
      </c>
      <c r="B5" s="6" t="inlineStr">
        <is>
          <t>Mobilitás</t>
        </is>
      </c>
      <c r="C5" s="6" t="inlineStr">
        <is>
          <t>Teljes test</t>
        </is>
      </c>
      <c r="D5" s="11" t="n">
        <v>0.65</v>
      </c>
      <c r="E5" s="6" t="inlineStr">
        <is>
          <t>Kelemen Réka</t>
        </is>
      </c>
      <c r="F5" s="6" t="inlineStr">
        <is>
          <t>Pécs</t>
        </is>
      </c>
    </row>
    <row r="6">
      <c r="A6" s="6" t="inlineStr">
        <is>
          <t>Felhúzás</t>
        </is>
      </c>
      <c r="B6" s="6" t="inlineStr">
        <is>
          <t>Erőnléti</t>
        </is>
      </c>
      <c r="C6" s="6" t="inlineStr">
        <is>
          <t>Hát</t>
        </is>
      </c>
      <c r="D6" s="11" t="n">
        <v>0.85</v>
      </c>
      <c r="E6" s="6" t="inlineStr">
        <is>
          <t>Tóth Bence</t>
        </is>
      </c>
      <c r="F6" s="6" t="inlineStr">
        <is>
          <t>Győr</t>
        </is>
      </c>
    </row>
    <row r="7">
      <c r="A7" s="6" t="inlineStr">
        <is>
          <t>Kerékpár</t>
        </is>
      </c>
      <c r="B7" s="6" t="inlineStr">
        <is>
          <t>Kardió</t>
        </is>
      </c>
      <c r="C7" s="6" t="inlineStr">
        <is>
          <t>Láb</t>
        </is>
      </c>
      <c r="D7" s="11" t="n">
        <v>0.7</v>
      </c>
      <c r="E7" s="6" t="inlineStr">
        <is>
          <t>Tóth Bence</t>
        </is>
      </c>
      <c r="F7" s="6" t="inlineStr">
        <is>
          <t>Miskolc</t>
        </is>
      </c>
    </row>
    <row r="8">
      <c r="A8" s="6" t="inlineStr">
        <is>
          <t>Evezés rúddal</t>
        </is>
      </c>
      <c r="B8" s="6" t="inlineStr">
        <is>
          <t>Erőnléti</t>
        </is>
      </c>
      <c r="C8" s="6" t="inlineStr">
        <is>
          <t>Hát</t>
        </is>
      </c>
      <c r="D8" s="11" t="n">
        <v>0.8</v>
      </c>
      <c r="E8" s="6" t="inlineStr">
        <is>
          <t>Balogh András</t>
        </is>
      </c>
      <c r="F8" s="6" t="inlineStr">
        <is>
          <t>Nyíregyháza</t>
        </is>
      </c>
    </row>
    <row r="9">
      <c r="A9" s="6" t="inlineStr">
        <is>
          <t>Pilates</t>
        </is>
      </c>
      <c r="B9" s="6" t="inlineStr">
        <is>
          <t>Mobilitás</t>
        </is>
      </c>
      <c r="C9" s="6" t="inlineStr">
        <is>
          <t>Törzs</t>
        </is>
      </c>
      <c r="D9" s="11" t="n">
        <v>0.65</v>
      </c>
      <c r="E9" s="6" t="inlineStr">
        <is>
          <t>Kelemen Réka</t>
        </is>
      </c>
      <c r="F9" s="6" t="inlineStr">
        <is>
          <t>Kecskemét</t>
        </is>
      </c>
    </row>
    <row r="10">
      <c r="A10" s="6" t="inlineStr">
        <is>
          <t>Vállból nyomás</t>
        </is>
      </c>
      <c r="B10" s="6" t="inlineStr">
        <is>
          <t>Erőnléti</t>
        </is>
      </c>
      <c r="C10" s="6" t="inlineStr">
        <is>
          <t>Váll</t>
        </is>
      </c>
      <c r="D10" s="11" t="n">
        <v>0.75</v>
      </c>
      <c r="E10" s="6" t="inlineStr">
        <is>
          <t>Tóth Bence</t>
        </is>
      </c>
      <c r="F10" s="6" t="inlineStr">
        <is>
          <t>Székesfehérvár</t>
        </is>
      </c>
    </row>
    <row r="11">
      <c r="A11" s="6" t="inlineStr">
        <is>
          <t>Kitörés</t>
        </is>
      </c>
      <c r="B11" s="6" t="inlineStr">
        <is>
          <t>Erőnléti</t>
        </is>
      </c>
      <c r="C11" s="6" t="inlineStr">
        <is>
          <t>Láb</t>
        </is>
      </c>
      <c r="D11" s="11" t="n">
        <v>0.75</v>
      </c>
      <c r="E11" s="6" t="inlineStr">
        <is>
          <t>Balogh András</t>
        </is>
      </c>
      <c r="F11" s="6" t="inlineStr">
        <is>
          <t>Budapest</t>
        </is>
      </c>
    </row>
    <row r="12">
      <c r="A12" s="6" t="inlineStr">
        <is>
          <t>Plank</t>
        </is>
      </c>
      <c r="B12" s="6" t="inlineStr">
        <is>
          <t>Mobilitás</t>
        </is>
      </c>
      <c r="C12" s="6" t="inlineStr">
        <is>
          <t>Törzs</t>
        </is>
      </c>
      <c r="D12" s="11" t="n">
        <v>0.6</v>
      </c>
      <c r="E12" s="6" t="inlineStr">
        <is>
          <t>Kelemen Réka</t>
        </is>
      </c>
      <c r="F12" s="6" t="inlineStr">
        <is>
          <t>Debrecen</t>
        </is>
      </c>
    </row>
    <row r="13">
      <c r="A13" s="6" t="inlineStr">
        <is>
          <t>Elliptikus tréner</t>
        </is>
      </c>
      <c r="B13" s="6" t="inlineStr">
        <is>
          <t>Kardió</t>
        </is>
      </c>
      <c r="C13" s="6" t="inlineStr">
        <is>
          <t>Teljes test</t>
        </is>
      </c>
      <c r="D13" s="11" t="n">
        <v>0.7</v>
      </c>
      <c r="E13" s="6" t="inlineStr">
        <is>
          <t>Tóth Bence</t>
        </is>
      </c>
      <c r="F13" s="6" t="inlineStr">
        <is>
          <t>Szeged</t>
        </is>
      </c>
    </row>
    <row r="14">
      <c r="A14" s="6" t="inlineStr">
        <is>
          <t>Húzódzkodás</t>
        </is>
      </c>
      <c r="B14" s="6" t="inlineStr">
        <is>
          <t>Erőnléti</t>
        </is>
      </c>
      <c r="C14" s="6" t="inlineStr">
        <is>
          <t>Hát</t>
        </is>
      </c>
      <c r="D14" s="11" t="n">
        <v>0.8</v>
      </c>
      <c r="E14" s="6" t="inlineStr">
        <is>
          <t>Balogh András</t>
        </is>
      </c>
      <c r="F14" s="6" t="inlineStr">
        <is>
          <t>Győr</t>
        </is>
      </c>
    </row>
    <row r="15">
      <c r="A15" s="6" t="inlineStr">
        <is>
          <t>Nyújtás</t>
        </is>
      </c>
      <c r="B15" s="6" t="inlineStr">
        <is>
          <t>Mobilitás</t>
        </is>
      </c>
      <c r="C15" s="6" t="inlineStr">
        <is>
          <t>Teljes test</t>
        </is>
      </c>
      <c r="D15" s="11" t="n">
        <v>0.55</v>
      </c>
      <c r="E15" s="6" t="inlineStr">
        <is>
          <t>Kelemen Réka</t>
        </is>
      </c>
      <c r="F15" s="6" t="inlineStr">
        <is>
          <t>Pécs</t>
        </is>
      </c>
    </row>
    <row r="16">
      <c r="A16" s="6" t="n"/>
      <c r="B16" s="6" t="n"/>
      <c r="C16" s="6" t="n"/>
      <c r="D16" s="11" t="n"/>
      <c r="E16" s="6" t="n"/>
      <c r="F16" s="6" t="n"/>
    </row>
    <row r="17">
      <c r="A17" s="6" t="n"/>
      <c r="B17" s="6" t="n"/>
      <c r="C17" s="6" t="n"/>
      <c r="D17" s="11" t="n"/>
      <c r="E17" s="6" t="n"/>
      <c r="F17" s="6" t="n"/>
    </row>
    <row r="18">
      <c r="A18" s="6" t="n"/>
      <c r="B18" s="6" t="n"/>
      <c r="C18" s="6" t="n"/>
      <c r="D18" s="11" t="n"/>
      <c r="E18" s="6" t="n"/>
      <c r="F18" s="6" t="n"/>
    </row>
    <row r="19">
      <c r="A19" s="6" t="n"/>
      <c r="B19" s="6" t="n"/>
      <c r="C19" s="6" t="n"/>
      <c r="D19" s="11" t="n"/>
      <c r="E19" s="6" t="n"/>
      <c r="F19" s="6" t="n"/>
    </row>
    <row r="20">
      <c r="A20" s="6" t="n"/>
      <c r="B20" s="6" t="n"/>
      <c r="C20" s="6" t="n"/>
      <c r="D20" s="11" t="n"/>
      <c r="E20" s="6" t="n"/>
      <c r="F20" s="6" t="n"/>
    </row>
    <row r="21">
      <c r="A21" s="6" t="n"/>
      <c r="B21" s="6" t="n"/>
      <c r="C21" s="6" t="n"/>
      <c r="D21" s="11" t="n"/>
      <c r="E21" s="6" t="n"/>
      <c r="F21" s="6" t="n"/>
    </row>
    <row r="22">
      <c r="A22" s="6" t="n"/>
      <c r="B22" s="6" t="n"/>
      <c r="C22" s="6" t="n"/>
      <c r="D22" s="11" t="n"/>
      <c r="E22" s="6" t="n"/>
      <c r="F22" s="6" t="n"/>
    </row>
    <row r="23">
      <c r="A23" s="6" t="n"/>
      <c r="B23" s="6" t="n"/>
      <c r="C23" s="6" t="n"/>
      <c r="D23" s="11" t="n"/>
      <c r="E23" s="6" t="n"/>
      <c r="F23" s="6" t="n"/>
    </row>
    <row r="24">
      <c r="A24" s="6" t="n"/>
      <c r="B24" s="6" t="n"/>
      <c r="C24" s="6" t="n"/>
      <c r="D24" s="11" t="n"/>
      <c r="E24" s="6" t="n"/>
      <c r="F24" s="6" t="n"/>
    </row>
    <row r="25">
      <c r="A25" s="6" t="n"/>
      <c r="B25" s="6" t="n"/>
      <c r="C25" s="6" t="n"/>
      <c r="D25" s="11" t="n"/>
      <c r="E25" s="6" t="n"/>
      <c r="F25" s="6" t="n"/>
    </row>
    <row r="26">
      <c r="A26" s="6" t="n"/>
      <c r="B26" s="6" t="n"/>
      <c r="C26" s="6" t="n"/>
      <c r="D26" s="11" t="n"/>
      <c r="E26" s="6" t="n"/>
      <c r="F26" s="6" t="n"/>
    </row>
    <row r="27">
      <c r="A27" s="6" t="n"/>
      <c r="B27" s="6" t="n"/>
      <c r="C27" s="6" t="n"/>
      <c r="D27" s="11" t="n"/>
      <c r="E27" s="6" t="n"/>
      <c r="F27" s="6" t="n"/>
    </row>
    <row r="28">
      <c r="A28" s="6" t="n"/>
      <c r="B28" s="6" t="n"/>
      <c r="C28" s="6" t="n"/>
      <c r="D28" s="11" t="n"/>
      <c r="E28" s="6" t="n"/>
      <c r="F28" s="6" t="n"/>
    </row>
    <row r="29">
      <c r="A29" s="6" t="n"/>
      <c r="B29" s="6" t="n"/>
      <c r="C29" s="6" t="n"/>
      <c r="D29" s="11" t="n"/>
      <c r="E29" s="6" t="n"/>
      <c r="F29" s="6" t="n"/>
    </row>
    <row r="30">
      <c r="A30" s="6" t="n"/>
      <c r="B30" s="6" t="n"/>
      <c r="C30" s="6" t="n"/>
      <c r="D30" s="11" t="n"/>
      <c r="E30" s="6" t="n"/>
      <c r="F30" s="6" t="n"/>
    </row>
    <row r="31">
      <c r="A31" s="6" t="n"/>
      <c r="B31" s="6" t="n"/>
      <c r="C31" s="6" t="n"/>
      <c r="D31" s="11" t="n"/>
      <c r="E31" s="6" t="n"/>
      <c r="F31" s="6" t="n"/>
    </row>
    <row r="32">
      <c r="A32" s="6" t="n"/>
      <c r="B32" s="6" t="n"/>
      <c r="C32" s="6" t="n"/>
      <c r="D32" s="11" t="n"/>
      <c r="E32" s="6" t="n"/>
      <c r="F32" s="6" t="n"/>
    </row>
    <row r="33">
      <c r="A33" s="6" t="n"/>
      <c r="B33" s="6" t="n"/>
      <c r="C33" s="6" t="n"/>
      <c r="D33" s="11" t="n"/>
      <c r="E33" s="6" t="n"/>
      <c r="F33" s="6" t="n"/>
    </row>
    <row r="34">
      <c r="A34" s="6" t="n"/>
      <c r="B34" s="6" t="n"/>
      <c r="C34" s="6" t="n"/>
      <c r="D34" s="11" t="n"/>
      <c r="E34" s="6" t="n"/>
      <c r="F34" s="6" t="n"/>
    </row>
    <row r="35">
      <c r="A35" s="6" t="n"/>
      <c r="B35" s="6" t="n"/>
      <c r="C35" s="6" t="n"/>
      <c r="D35" s="11" t="n"/>
      <c r="E35" s="6" t="n"/>
      <c r="F35" s="6" t="n"/>
    </row>
    <row r="36">
      <c r="A36" s="6" t="n"/>
      <c r="B36" s="6" t="n"/>
      <c r="C36" s="6" t="n"/>
      <c r="D36" s="11" t="n"/>
      <c r="E36" s="6" t="n"/>
      <c r="F36" s="6" t="n"/>
    </row>
    <row r="37">
      <c r="A37" s="6" t="n"/>
      <c r="B37" s="6" t="n"/>
      <c r="C37" s="6" t="n"/>
      <c r="D37" s="11" t="n"/>
      <c r="E37" s="6" t="n"/>
      <c r="F37" s="6" t="n"/>
    </row>
    <row r="38">
      <c r="A38" s="6" t="n"/>
      <c r="B38" s="6" t="n"/>
      <c r="C38" s="6" t="n"/>
      <c r="D38" s="11" t="n"/>
      <c r="E38" s="6" t="n"/>
      <c r="F38" s="6" t="n"/>
    </row>
    <row r="39">
      <c r="A39" s="6" t="n"/>
      <c r="B39" s="6" t="n"/>
      <c r="C39" s="6" t="n"/>
      <c r="D39" s="11" t="n"/>
      <c r="E39" s="6" t="n"/>
      <c r="F39" s="6" t="n"/>
    </row>
    <row r="40">
      <c r="A40" s="6" t="n"/>
      <c r="B40" s="6" t="n"/>
      <c r="C40" s="6" t="n"/>
      <c r="D40" s="11" t="n"/>
      <c r="E40" s="6" t="n"/>
      <c r="F40" s="6" t="n"/>
    </row>
    <row r="41">
      <c r="A41" s="6" t="n"/>
      <c r="B41" s="6" t="n"/>
      <c r="C41" s="6" t="n"/>
      <c r="D41" s="11" t="n"/>
      <c r="E41" s="6" t="n"/>
      <c r="F41" s="6" t="n"/>
    </row>
    <row r="42">
      <c r="A42" s="6" t="n"/>
      <c r="B42" s="6" t="n"/>
      <c r="C42" s="6" t="n"/>
      <c r="D42" s="11" t="n"/>
      <c r="E42" s="6" t="n"/>
      <c r="F42" s="6" t="n"/>
    </row>
    <row r="43">
      <c r="A43" s="6" t="n"/>
      <c r="B43" s="6" t="n"/>
      <c r="C43" s="6" t="n"/>
      <c r="D43" s="11" t="n"/>
      <c r="E43" s="6" t="n"/>
      <c r="F43" s="6" t="n"/>
    </row>
    <row r="44">
      <c r="A44" s="6" t="n"/>
      <c r="B44" s="6" t="n"/>
      <c r="C44" s="6" t="n"/>
      <c r="D44" s="11" t="n"/>
      <c r="E44" s="6" t="n"/>
      <c r="F44" s="6" t="n"/>
    </row>
    <row r="45">
      <c r="A45" s="6" t="n"/>
      <c r="B45" s="6" t="n"/>
      <c r="C45" s="6" t="n"/>
      <c r="D45" s="11" t="n"/>
      <c r="E45" s="6" t="n"/>
      <c r="F45" s="6" t="n"/>
    </row>
    <row r="46">
      <c r="A46" s="6" t="n"/>
      <c r="B46" s="6" t="n"/>
      <c r="C46" s="6" t="n"/>
      <c r="D46" s="11" t="n"/>
      <c r="E46" s="6" t="n"/>
      <c r="F46" s="6" t="n"/>
    </row>
    <row r="47">
      <c r="A47" s="6" t="n"/>
      <c r="B47" s="6" t="n"/>
      <c r="C47" s="6" t="n"/>
      <c r="D47" s="11" t="n"/>
      <c r="E47" s="6" t="n"/>
      <c r="F47" s="6" t="n"/>
    </row>
    <row r="48">
      <c r="A48" s="6" t="n"/>
      <c r="B48" s="6" t="n"/>
      <c r="C48" s="6" t="n"/>
      <c r="D48" s="11" t="n"/>
      <c r="E48" s="6" t="n"/>
      <c r="F48" s="6" t="n"/>
    </row>
    <row r="49">
      <c r="A49" s="6" t="n"/>
      <c r="B49" s="6" t="n"/>
      <c r="C49" s="6" t="n"/>
      <c r="D49" s="11" t="n"/>
      <c r="E49" s="6" t="n"/>
      <c r="F49" s="6" t="n"/>
    </row>
    <row r="50">
      <c r="A50" s="6" t="n"/>
      <c r="B50" s="6" t="n"/>
      <c r="C50" s="6" t="n"/>
      <c r="D50" s="11" t="n"/>
      <c r="E50" s="6" t="n"/>
      <c r="F50" s="6" t="n"/>
    </row>
    <row r="51">
      <c r="A51" s="6" t="n"/>
      <c r="B51" s="6" t="n"/>
      <c r="C51" s="6" t="n"/>
      <c r="D51" s="11" t="n"/>
      <c r="E51" s="6" t="n"/>
      <c r="F51" s="6" t="n"/>
    </row>
    <row r="52">
      <c r="A52" s="6" t="n"/>
      <c r="B52" s="6" t="n"/>
      <c r="C52" s="6" t="n"/>
      <c r="D52" s="11" t="n"/>
      <c r="E52" s="6" t="n"/>
      <c r="F52" s="6" t="n"/>
    </row>
    <row r="53">
      <c r="A53" s="6" t="n"/>
      <c r="B53" s="6" t="n"/>
      <c r="C53" s="6" t="n"/>
      <c r="D53" s="11" t="n"/>
      <c r="E53" s="6" t="n"/>
      <c r="F53" s="6" t="n"/>
    </row>
    <row r="54">
      <c r="A54" s="6" t="n"/>
      <c r="B54" s="6" t="n"/>
      <c r="C54" s="6" t="n"/>
      <c r="D54" s="11" t="n"/>
      <c r="E54" s="6" t="n"/>
      <c r="F54" s="6" t="n"/>
    </row>
    <row r="55">
      <c r="A55" s="6" t="n"/>
      <c r="B55" s="6" t="n"/>
      <c r="C55" s="6" t="n"/>
      <c r="D55" s="11" t="n"/>
      <c r="E55" s="6" t="n"/>
      <c r="F55" s="6" t="n"/>
    </row>
    <row r="56">
      <c r="A56" s="6" t="n"/>
      <c r="B56" s="6" t="n"/>
      <c r="C56" s="6" t="n"/>
      <c r="D56" s="11" t="n"/>
      <c r="E56" s="6" t="n"/>
      <c r="F56" s="6" t="n"/>
    </row>
    <row r="57">
      <c r="A57" s="6" t="n"/>
      <c r="B57" s="6" t="n"/>
      <c r="C57" s="6" t="n"/>
      <c r="D57" s="11" t="n"/>
      <c r="E57" s="6" t="n"/>
      <c r="F57" s="6" t="n"/>
    </row>
    <row r="58">
      <c r="A58" s="6" t="n"/>
      <c r="B58" s="6" t="n"/>
      <c r="C58" s="6" t="n"/>
      <c r="D58" s="11" t="n"/>
      <c r="E58" s="6" t="n"/>
      <c r="F58" s="6" t="n"/>
    </row>
    <row r="59">
      <c r="A59" s="6" t="n"/>
      <c r="B59" s="6" t="n"/>
      <c r="C59" s="6" t="n"/>
      <c r="D59" s="11" t="n"/>
      <c r="E59" s="6" t="n"/>
      <c r="F59" s="6" t="n"/>
    </row>
    <row r="60">
      <c r="A60" s="6" t="n"/>
      <c r="B60" s="6" t="n"/>
      <c r="C60" s="6" t="n"/>
      <c r="D60" s="11" t="n"/>
      <c r="E60" s="6" t="n"/>
      <c r="F60" s="6" t="n"/>
    </row>
    <row r="61">
      <c r="A61" s="6" t="n"/>
      <c r="B61" s="6" t="n"/>
      <c r="C61" s="6" t="n"/>
      <c r="D61" s="11" t="n"/>
      <c r="E61" s="6" t="n"/>
      <c r="F61" s="6" t="n"/>
    </row>
    <row r="62">
      <c r="A62" s="6" t="n"/>
      <c r="B62" s="6" t="n"/>
      <c r="C62" s="6" t="n"/>
      <c r="D62" s="11" t="n"/>
      <c r="E62" s="6" t="n"/>
      <c r="F62" s="6" t="n"/>
    </row>
    <row r="63">
      <c r="A63" s="6" t="n"/>
      <c r="B63" s="6" t="n"/>
      <c r="C63" s="6" t="n"/>
      <c r="D63" s="11" t="n"/>
      <c r="E63" s="6" t="n"/>
      <c r="F63" s="6" t="n"/>
    </row>
    <row r="64">
      <c r="A64" s="6" t="n"/>
      <c r="B64" s="6" t="n"/>
      <c r="C64" s="6" t="n"/>
      <c r="D64" s="11" t="n"/>
      <c r="E64" s="6" t="n"/>
      <c r="F64" s="6" t="n"/>
    </row>
    <row r="65">
      <c r="A65" s="6" t="n"/>
      <c r="B65" s="6" t="n"/>
      <c r="C65" s="6" t="n"/>
      <c r="D65" s="11" t="n"/>
      <c r="E65" s="6" t="n"/>
      <c r="F65" s="6" t="n"/>
    </row>
    <row r="66">
      <c r="A66" s="6" t="n"/>
      <c r="B66" s="6" t="n"/>
      <c r="C66" s="6" t="n"/>
      <c r="D66" s="11" t="n"/>
      <c r="E66" s="6" t="n"/>
      <c r="F66" s="6" t="n"/>
    </row>
    <row r="67">
      <c r="A67" s="6" t="n"/>
      <c r="B67" s="6" t="n"/>
      <c r="C67" s="6" t="n"/>
      <c r="D67" s="11" t="n"/>
      <c r="E67" s="6" t="n"/>
      <c r="F67" s="6" t="n"/>
    </row>
    <row r="68">
      <c r="A68" s="6" t="n"/>
      <c r="B68" s="6" t="n"/>
      <c r="C68" s="6" t="n"/>
      <c r="D68" s="11" t="n"/>
      <c r="E68" s="6" t="n"/>
      <c r="F68" s="6" t="n"/>
    </row>
    <row r="69">
      <c r="A69" s="6" t="n"/>
      <c r="B69" s="6" t="n"/>
      <c r="C69" s="6" t="n"/>
      <c r="D69" s="11" t="n"/>
      <c r="E69" s="6" t="n"/>
      <c r="F69" s="6" t="n"/>
    </row>
    <row r="70">
      <c r="A70" s="6" t="n"/>
      <c r="B70" s="6" t="n"/>
      <c r="C70" s="6" t="n"/>
      <c r="D70" s="11" t="n"/>
      <c r="E70" s="6" t="n"/>
      <c r="F70" s="6" t="n"/>
    </row>
    <row r="71">
      <c r="A71" s="6" t="n"/>
      <c r="B71" s="6" t="n"/>
      <c r="C71" s="6" t="n"/>
      <c r="D71" s="11" t="n"/>
      <c r="E71" s="6" t="n"/>
      <c r="F71" s="6" t="n"/>
    </row>
    <row r="72">
      <c r="A72" s="6" t="n"/>
      <c r="B72" s="6" t="n"/>
      <c r="C72" s="6" t="n"/>
      <c r="D72" s="11" t="n"/>
      <c r="E72" s="6" t="n"/>
      <c r="F72" s="6" t="n"/>
    </row>
    <row r="73">
      <c r="A73" s="6" t="n"/>
      <c r="B73" s="6" t="n"/>
      <c r="C73" s="6" t="n"/>
      <c r="D73" s="11" t="n"/>
      <c r="E73" s="6" t="n"/>
      <c r="F73" s="6" t="n"/>
    </row>
    <row r="74">
      <c r="A74" s="6" t="n"/>
      <c r="B74" s="6" t="n"/>
      <c r="C74" s="6" t="n"/>
      <c r="D74" s="11" t="n"/>
      <c r="E74" s="6" t="n"/>
      <c r="F74" s="6" t="n"/>
    </row>
    <row r="75">
      <c r="A75" s="6" t="n"/>
      <c r="B75" s="6" t="n"/>
      <c r="C75" s="6" t="n"/>
      <c r="D75" s="11" t="n"/>
      <c r="E75" s="6" t="n"/>
      <c r="F75" s="6" t="n"/>
    </row>
    <row r="76">
      <c r="A76" s="6" t="n"/>
      <c r="B76" s="6" t="n"/>
      <c r="C76" s="6" t="n"/>
      <c r="D76" s="11" t="n"/>
      <c r="E76" s="6" t="n"/>
      <c r="F76" s="6" t="n"/>
    </row>
    <row r="77">
      <c r="A77" s="6" t="n"/>
      <c r="B77" s="6" t="n"/>
      <c r="C77" s="6" t="n"/>
      <c r="D77" s="11" t="n"/>
      <c r="E77" s="6" t="n"/>
      <c r="F77" s="6" t="n"/>
    </row>
    <row r="78">
      <c r="A78" s="6" t="n"/>
      <c r="B78" s="6" t="n"/>
      <c r="C78" s="6" t="n"/>
      <c r="D78" s="11" t="n"/>
      <c r="E78" s="6" t="n"/>
      <c r="F78" s="6" t="n"/>
    </row>
    <row r="79">
      <c r="A79" s="6" t="n"/>
      <c r="B79" s="6" t="n"/>
      <c r="C79" s="6" t="n"/>
      <c r="D79" s="11" t="n"/>
      <c r="E79" s="6" t="n"/>
      <c r="F79" s="6" t="n"/>
    </row>
    <row r="80">
      <c r="A80" s="6" t="n"/>
      <c r="B80" s="6" t="n"/>
      <c r="C80" s="6" t="n"/>
      <c r="D80" s="11" t="n"/>
      <c r="E80" s="6" t="n"/>
      <c r="F80" s="6" t="n"/>
    </row>
    <row r="81">
      <c r="A81" s="6" t="n"/>
      <c r="B81" s="6" t="n"/>
      <c r="C81" s="6" t="n"/>
      <c r="D81" s="11" t="n"/>
      <c r="E81" s="6" t="n"/>
      <c r="F81" s="6" t="n"/>
    </row>
    <row r="82">
      <c r="A82" s="6" t="n"/>
      <c r="B82" s="6" t="n"/>
      <c r="C82" s="6" t="n"/>
      <c r="D82" s="11" t="n"/>
      <c r="E82" s="6" t="n"/>
      <c r="F82" s="6" t="n"/>
    </row>
    <row r="83">
      <c r="A83" s="6" t="n"/>
      <c r="B83" s="6" t="n"/>
      <c r="C83" s="6" t="n"/>
      <c r="D83" s="11" t="n"/>
      <c r="E83" s="6" t="n"/>
      <c r="F83" s="6" t="n"/>
    </row>
    <row r="84">
      <c r="A84" s="6" t="n"/>
      <c r="B84" s="6" t="n"/>
      <c r="C84" s="6" t="n"/>
      <c r="D84" s="11" t="n"/>
      <c r="E84" s="6" t="n"/>
      <c r="F84" s="6" t="n"/>
    </row>
    <row r="85">
      <c r="A85" s="6" t="n"/>
      <c r="B85" s="6" t="n"/>
      <c r="C85" s="6" t="n"/>
      <c r="D85" s="11" t="n"/>
      <c r="E85" s="6" t="n"/>
      <c r="F85" s="6" t="n"/>
    </row>
    <row r="86">
      <c r="A86" s="6" t="n"/>
      <c r="B86" s="6" t="n"/>
      <c r="C86" s="6" t="n"/>
      <c r="D86" s="11" t="n"/>
      <c r="E86" s="6" t="n"/>
      <c r="F86" s="6" t="n"/>
    </row>
    <row r="87">
      <c r="A87" s="6" t="n"/>
      <c r="B87" s="6" t="n"/>
      <c r="C87" s="6" t="n"/>
      <c r="D87" s="11" t="n"/>
      <c r="E87" s="6" t="n"/>
      <c r="F87" s="6" t="n"/>
    </row>
    <row r="88">
      <c r="A88" s="6" t="n"/>
      <c r="B88" s="6" t="n"/>
      <c r="C88" s="6" t="n"/>
      <c r="D88" s="11" t="n"/>
      <c r="E88" s="6" t="n"/>
      <c r="F88" s="6" t="n"/>
    </row>
    <row r="89">
      <c r="A89" s="6" t="n"/>
      <c r="B89" s="6" t="n"/>
      <c r="C89" s="6" t="n"/>
      <c r="D89" s="11" t="n"/>
      <c r="E89" s="6" t="n"/>
      <c r="F89" s="6" t="n"/>
    </row>
    <row r="90">
      <c r="A90" s="6" t="n"/>
      <c r="B90" s="6" t="n"/>
      <c r="C90" s="6" t="n"/>
      <c r="D90" s="11" t="n"/>
      <c r="E90" s="6" t="n"/>
      <c r="F90" s="6" t="n"/>
    </row>
    <row r="91">
      <c r="A91" s="6" t="n"/>
      <c r="B91" s="6" t="n"/>
      <c r="C91" s="6" t="n"/>
      <c r="D91" s="11" t="n"/>
      <c r="E91" s="6" t="n"/>
      <c r="F91" s="6" t="n"/>
    </row>
    <row r="92">
      <c r="A92" s="6" t="n"/>
      <c r="B92" s="6" t="n"/>
      <c r="C92" s="6" t="n"/>
      <c r="D92" s="11" t="n"/>
      <c r="E92" s="6" t="n"/>
      <c r="F92" s="6" t="n"/>
    </row>
    <row r="93">
      <c r="A93" s="6" t="n"/>
      <c r="B93" s="6" t="n"/>
      <c r="C93" s="6" t="n"/>
      <c r="D93" s="11" t="n"/>
      <c r="E93" s="6" t="n"/>
      <c r="F93" s="6" t="n"/>
    </row>
    <row r="94">
      <c r="A94" s="6" t="n"/>
      <c r="B94" s="6" t="n"/>
      <c r="C94" s="6" t="n"/>
      <c r="D94" s="11" t="n"/>
      <c r="E94" s="6" t="n"/>
      <c r="F94" s="6" t="n"/>
    </row>
    <row r="95">
      <c r="A95" s="6" t="n"/>
      <c r="B95" s="6" t="n"/>
      <c r="C95" s="6" t="n"/>
      <c r="D95" s="11" t="n"/>
      <c r="E95" s="6" t="n"/>
      <c r="F95" s="6" t="n"/>
    </row>
    <row r="96">
      <c r="A96" s="6" t="n"/>
      <c r="B96" s="6" t="n"/>
      <c r="C96" s="6" t="n"/>
      <c r="D96" s="11" t="n"/>
      <c r="E96" s="6" t="n"/>
      <c r="F96" s="6" t="n"/>
    </row>
    <row r="97">
      <c r="A97" s="6" t="n"/>
      <c r="B97" s="6" t="n"/>
      <c r="C97" s="6" t="n"/>
      <c r="D97" s="11" t="n"/>
      <c r="E97" s="6" t="n"/>
      <c r="F97" s="6" t="n"/>
    </row>
    <row r="98">
      <c r="A98" s="6" t="n"/>
      <c r="B98" s="6" t="n"/>
      <c r="C98" s="6" t="n"/>
      <c r="D98" s="11" t="n"/>
      <c r="E98" s="6" t="n"/>
      <c r="F98" s="6" t="n"/>
    </row>
    <row r="99">
      <c r="A99" s="6" t="n"/>
      <c r="B99" s="6" t="n"/>
      <c r="C99" s="6" t="n"/>
      <c r="D99" s="11" t="n"/>
      <c r="E99" s="6" t="n"/>
      <c r="F99" s="6" t="n"/>
    </row>
    <row r="100">
      <c r="A100" s="6" t="n"/>
      <c r="B100" s="6" t="n"/>
      <c r="C100" s="6" t="n"/>
      <c r="D100" s="11" t="n"/>
      <c r="E100" s="6" t="n"/>
      <c r="F100" s="6" t="n"/>
    </row>
    <row r="101">
      <c r="A101" s="6" t="n"/>
      <c r="B101" s="6" t="n"/>
      <c r="C101" s="6" t="n"/>
      <c r="D101" s="11" t="n"/>
      <c r="E101" s="6" t="n"/>
      <c r="F101" s="6" t="n"/>
    </row>
  </sheetData>
  <autoFilter ref="A1:F101"/>
  <dataValidations count="3">
    <dataValidation sqref="B2:B101" showErrorMessage="1" showInputMessage="1" allowBlank="1" type="list">
      <formula1>"Erőnléti,Kardió,Mobilitás"</formula1>
    </dataValidation>
    <dataValidation sqref="D2:D101" showErrorMessage="1" showInputMessage="1" allowBlank="1" type="decimal" operator="between">
      <formula1>0</formula1>
      <formula2>1</formula2>
    </dataValidation>
    <dataValidation sqref="F2:F101" showErrorMessage="1" showInputMessage="1" allowBlank="1" type="list">
      <formula1>"Budapest,Debrecen,Szeged,Pécs,Győr,Miskolc,Nyíregyháza,Kecskemét,Székesfehérvár"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hidden="1" width="19" customWidth="1" min="4" max="4"/>
    <col hidden="1" width="19" customWidth="1" min="5" max="5"/>
    <col width="19" customWidth="1" min="6" max="6"/>
    <col width="19" customWidth="1" min="7" max="7"/>
    <col width="19" customWidth="1" min="8" max="8"/>
    <col hidden="1" width="13" customWidth="1" min="14" max="14"/>
  </cols>
  <sheetData>
    <row r="1" ht="28" customHeight="1">
      <c r="A1" s="1" t="inlineStr">
        <is>
          <t>Edzésnapló összesítő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1" t="n"/>
    </row>
    <row r="2">
      <c r="N2" t="inlineStr">
        <is>
          <t>Igen</t>
        </is>
      </c>
    </row>
    <row r="3"/>
    <row r="4">
      <c r="B4" s="15" t="inlineStr">
        <is>
          <t>Összes edzés</t>
        </is>
      </c>
      <c r="D4" s="15" t="inlineStr">
        <is>
          <t>Teljesített edzések</t>
        </is>
      </c>
      <c r="F4" s="15" t="inlineStr">
        <is>
          <t>Teljesítési arány</t>
        </is>
      </c>
      <c r="H4" s="15" t="inlineStr">
        <is>
          <t>Összes edzésidő</t>
        </is>
      </c>
    </row>
    <row r="5">
      <c r="B5" s="16">
        <f>COUNTA('Edzésnapló'!$A$4:$A$103)</f>
        <v/>
      </c>
      <c r="D5" s="16">
        <f>COUNTIF('Edzésnapló'!$N$4:$N$103,'Összesítő'!$N$2)</f>
        <v/>
      </c>
      <c r="F5" s="17">
        <f>IFERROR(COUNTIF('Edzésnapló'!$N$4:$N$103,'Összesítő'!$N$2)/COUNTA('Edzésnapló'!$A$4:$A$103),0)</f>
        <v/>
      </c>
      <c r="H5" s="38">
        <f>SUM('Edzésnapló'!$K$4:$K$103)</f>
        <v/>
      </c>
    </row>
    <row r="6"/>
    <row r="7"/>
    <row r="8">
      <c r="B8" s="15" t="inlineStr">
        <is>
          <t>Átlagos intenzitás</t>
        </is>
      </c>
      <c r="D8" s="15" t="inlineStr">
        <is>
          <t>Összes elégetett kalória</t>
        </is>
      </c>
      <c r="F8" s="15" t="inlineStr">
        <is>
          <t>Átlagos edzésidő</t>
        </is>
      </c>
    </row>
    <row r="9">
      <c r="B9" s="17">
        <f>IFERROR(AVERAGE('Edzésnapló'!$M$4:$M$103),0)</f>
        <v/>
      </c>
      <c r="D9" s="39">
        <f>SUM('Edzésnapló'!$L$4:$L$103)</f>
        <v/>
      </c>
      <c r="F9" s="38">
        <f>IFERROR(AVERAGE('Edzésnapló'!$K$4:$K$103),0)</f>
        <v/>
      </c>
    </row>
    <row r="10"/>
    <row r="11"/>
    <row r="12"/>
    <row r="13"/>
    <row r="14">
      <c r="A14" s="3" t="inlineStr">
        <is>
          <t>Edzéstípus</t>
        </is>
      </c>
      <c r="B14" s="3" t="inlineStr">
        <is>
          <t>Edzések száma</t>
        </is>
      </c>
      <c r="C14" s="3" t="inlineStr">
        <is>
          <t>Elégetett kalória</t>
        </is>
      </c>
      <c r="E14" s="3" t="inlineStr">
        <is>
          <t>Sportoló neve</t>
        </is>
      </c>
      <c r="F14" s="3" t="inlineStr">
        <is>
          <t>Átlagos intenzitás</t>
        </is>
      </c>
    </row>
    <row r="15">
      <c r="A15" s="20" t="inlineStr">
        <is>
          <t>Erőnléti</t>
        </is>
      </c>
      <c r="B15" s="20">
        <f>COUNTIF('Edzésnapló'!$E$4:$E$103,'Összesítő'!$A$15)</f>
        <v/>
      </c>
      <c r="C15" s="40">
        <f>SUMIF('Edzésnapló'!$E$4:$E$103,'Összesítő'!$A$15,'Edzésnapló'!$L$4:$L$103)</f>
        <v/>
      </c>
      <c r="E15" s="7" t="inlineStr">
        <is>
          <t>Nagy Péter</t>
        </is>
      </c>
      <c r="F15" s="22">
        <f>IF(COUNTIF('Edzésnapló'!$C$4:$C$103,'Összesítő'!$E$15)=0,"",IFERROR(SUMIF('Edzésnapló'!$C$4:$C$103,'Összesítő'!$E$15,'Edzésnapló'!$M$4:$M$103)/COUNTIF('Edzésnapló'!$C$4:$C$103,'Összesítő'!$E$15),0))</f>
        <v/>
      </c>
    </row>
    <row r="16">
      <c r="A16" s="23" t="inlineStr">
        <is>
          <t>Kardió</t>
        </is>
      </c>
      <c r="B16" s="23">
        <f>COUNTIF('Edzésnapló'!$E$4:$E$103,'Összesítő'!$A$16)</f>
        <v/>
      </c>
      <c r="C16" s="41">
        <f>SUMIF('Edzésnapló'!$E$4:$E$103,'Összesítő'!$A$16,'Edzésnapló'!$L$4:$L$103)</f>
        <v/>
      </c>
      <c r="E16" s="13" t="inlineStr">
        <is>
          <t>Kovács Anna</t>
        </is>
      </c>
      <c r="F16" s="25">
        <f>IF(COUNTIF('Edzésnapló'!$C$4:$C$103,'Összesítő'!$E$16)=0,"",IFERROR(SUMIF('Edzésnapló'!$C$4:$C$103,'Összesítő'!$E$16,'Edzésnapló'!$M$4:$M$103)/COUNTIF('Edzésnapló'!$C$4:$C$103,'Összesítő'!$E$16),0))</f>
        <v/>
      </c>
    </row>
    <row r="17">
      <c r="A17" s="20" t="inlineStr">
        <is>
          <t>Mobilitás</t>
        </is>
      </c>
      <c r="B17" s="20">
        <f>COUNTIF('Edzésnapló'!$E$4:$E$103,'Összesítő'!$A$17)</f>
        <v/>
      </c>
      <c r="C17" s="40">
        <f>SUMIF('Edzésnapló'!$E$4:$E$103,'Összesítő'!$A$17,'Edzésnapló'!$L$4:$L$103)</f>
        <v/>
      </c>
      <c r="E17" s="7" t="inlineStr">
        <is>
          <t>Szabó Gábor</t>
        </is>
      </c>
      <c r="F17" s="22">
        <f>IF(COUNTIF('Edzésnapló'!$C$4:$C$103,'Összesítő'!$E$17)=0,"",IFERROR(SUMIF('Edzésnapló'!$C$4:$C$103,'Összesítő'!$E$17,'Edzésnapló'!$M$4:$M$103)/COUNTIF('Edzésnapló'!$C$4:$C$103,'Összesítő'!$E$17),0))</f>
        <v/>
      </c>
    </row>
    <row r="18">
      <c r="E18" s="13" t="inlineStr">
        <is>
          <t>Tóth Erzsébet</t>
        </is>
      </c>
      <c r="F18" s="25">
        <f>IF(COUNTIF('Edzésnapló'!$C$4:$C$103,'Összesítő'!$E$18)=0,"",IFERROR(SUMIF('Edzésnapló'!$C$4:$C$103,'Összesítő'!$E$18,'Edzésnapló'!$M$4:$M$103)/COUNTIF('Edzésnapló'!$C$4:$C$103,'Összesítő'!$E$18),0))</f>
        <v/>
      </c>
    </row>
    <row r="19">
      <c r="E19" s="7" t="inlineStr">
        <is>
          <t>Horváth Zoltán</t>
        </is>
      </c>
      <c r="F19" s="22">
        <f>IF(COUNTIF('Edzésnapló'!$C$4:$C$103,'Összesítő'!$E$19)=0,"",IFERROR(SUMIF('Edzésnapló'!$C$4:$C$103,'Összesítő'!$E$19,'Edzésnapló'!$M$4:$M$103)/COUNTIF('Edzésnapló'!$C$4:$C$103,'Összesítő'!$E$19),0))</f>
        <v/>
      </c>
    </row>
    <row r="20">
      <c r="E20" s="13" t="inlineStr">
        <is>
          <t>Kiss Mária</t>
        </is>
      </c>
      <c r="F20" s="25">
        <f>IF(COUNTIF('Edzésnapló'!$C$4:$C$103,'Összesítő'!$E$20)=0,"",IFERROR(SUMIF('Edzésnapló'!$C$4:$C$103,'Összesítő'!$E$20,'Edzésnapló'!$M$4:$M$103)/COUNTIF('Edzésnapló'!$C$4:$C$103,'Összesítő'!$E$20),0))</f>
        <v/>
      </c>
    </row>
    <row r="21">
      <c r="E21" s="7" t="inlineStr">
        <is>
          <t>Varga István</t>
        </is>
      </c>
      <c r="F21" s="22">
        <f>IF(COUNTIF('Edzésnapló'!$C$4:$C$103,'Összesítő'!$E$21)=0,"",IFERROR(SUMIF('Edzésnapló'!$C$4:$C$103,'Összesítő'!$E$21,'Edzésnapló'!$M$4:$M$103)/COUNTIF('Edzésnapló'!$C$4:$C$103,'Összesítő'!$E$21),0))</f>
        <v/>
      </c>
    </row>
    <row r="22">
      <c r="E22" s="13" t="inlineStr">
        <is>
          <t>Németh Judit</t>
        </is>
      </c>
      <c r="F22" s="25">
        <f>IF(COUNTIF('Edzésnapló'!$C$4:$C$103,'Összesítő'!$E$22)=0,"",IFERROR(SUMIF('Edzésnapló'!$C$4:$C$103,'Összesítő'!$E$22,'Edzésnapló'!$M$4:$M$103)/COUNTIF('Edzésnapló'!$C$4:$C$103,'Összesítő'!$E$22),0))</f>
        <v/>
      </c>
    </row>
    <row r="23">
      <c r="E23" s="7" t="inlineStr">
        <is>
          <t>Farkas Tamás</t>
        </is>
      </c>
      <c r="F23" s="22">
        <f>IF(COUNTIF('Edzésnapló'!$C$4:$C$103,'Összesítő'!$E$23)=0,"",IFERROR(SUMIF('Edzésnapló'!$C$4:$C$103,'Összesítő'!$E$23,'Edzésnapló'!$M$4:$M$103)/COUNTIF('Edzésnapló'!$C$4:$C$103,'Összesítő'!$E$23),0))</f>
        <v/>
      </c>
    </row>
    <row r="24">
      <c r="E24" s="13" t="inlineStr">
        <is>
          <t>Kelemen Dániel</t>
        </is>
      </c>
      <c r="F24" s="25">
        <f>IF(COUNTIF('Edzésnapló'!$C$4:$C$103,'Összesítő'!$E$24)=0,"",IFERROR(SUMIF('Edzésnapló'!$C$4:$C$103,'Összesítő'!$E$24,'Edzésnapló'!$M$4:$M$103)/COUNTIF('Edzésnapló'!$C$4:$C$103,'Összesítő'!$E$24),0))</f>
        <v/>
      </c>
    </row>
    <row r="25"/>
    <row r="26"/>
    <row r="27">
      <c r="A27" s="3" t="inlineStr">
        <is>
          <t>Hónap</t>
        </is>
      </c>
      <c r="B27" s="3" t="inlineStr">
        <is>
          <t>Összes edzésidő</t>
        </is>
      </c>
      <c r="C27" s="3" t="inlineStr">
        <is>
          <t>Összes kalória</t>
        </is>
      </c>
      <c r="D27" s="3" t="inlineStr">
        <is>
          <t>Kezdő dátum</t>
        </is>
      </c>
      <c r="E27" s="3" t="inlineStr">
        <is>
          <t>Záró dátum</t>
        </is>
      </c>
    </row>
    <row r="28">
      <c r="A28" s="7" t="inlineStr">
        <is>
          <t>2026. január</t>
        </is>
      </c>
      <c r="B28" s="42">
        <f>SUMIFS('Edzésnapló'!$K$4:$K$103,'Edzésnapló'!$B$4:$B$103,"&gt;="&amp;'Összesítő'!$D$28,'Edzésnapló'!$B$4:$B$103,"&lt;="&amp;'Összesítő'!$E$28)</f>
        <v/>
      </c>
      <c r="C28" s="40">
        <f>SUMIFS('Edzésnapló'!$L$4:$L$103,'Edzésnapló'!$B$4:$B$103,"&gt;="&amp;'Összesítő'!$D$28,'Edzésnapló'!$B$4:$B$103,"&lt;="&amp;'Összesítő'!$E$28)</f>
        <v/>
      </c>
      <c r="D28" s="43" t="n">
        <v>46023</v>
      </c>
      <c r="E28" s="43" t="n">
        <v>46053</v>
      </c>
    </row>
    <row r="29">
      <c r="A29" s="13" t="inlineStr">
        <is>
          <t>2026. február</t>
        </is>
      </c>
      <c r="B29" s="44">
        <f>SUMIFS('Edzésnapló'!$K$4:$K$103,'Edzésnapló'!$B$4:$B$103,"&gt;="&amp;'Összesítő'!$D$29,'Edzésnapló'!$B$4:$B$103,"&lt;="&amp;'Összesítő'!$E$29)</f>
        <v/>
      </c>
      <c r="C29" s="41">
        <f>SUMIFS('Edzésnapló'!$L$4:$L$103,'Edzésnapló'!$B$4:$B$103,"&gt;="&amp;'Összesítő'!$D$29,'Edzésnapló'!$B$4:$B$103,"&lt;="&amp;'Összesítő'!$E$29)</f>
        <v/>
      </c>
      <c r="D29" s="45" t="n">
        <v>46054</v>
      </c>
      <c r="E29" s="45" t="n">
        <v>46081</v>
      </c>
    </row>
    <row r="30">
      <c r="A30" s="7" t="inlineStr">
        <is>
          <t>2026. március</t>
        </is>
      </c>
      <c r="B30" s="42">
        <f>SUMIFS('Edzésnapló'!$K$4:$K$103,'Edzésnapló'!$B$4:$B$103,"&gt;="&amp;'Összesítő'!$D$30,'Edzésnapló'!$B$4:$B$103,"&lt;="&amp;'Összesítő'!$E$30)</f>
        <v/>
      </c>
      <c r="C30" s="40">
        <f>SUMIFS('Edzésnapló'!$L$4:$L$103,'Edzésnapló'!$B$4:$B$103,"&gt;="&amp;'Összesítő'!$D$30,'Edzésnapló'!$B$4:$B$103,"&lt;="&amp;'Összesítő'!$E$30)</f>
        <v/>
      </c>
      <c r="D30" s="43" t="n">
        <v>46082</v>
      </c>
      <c r="E30" s="43" t="n">
        <v>46112</v>
      </c>
    </row>
    <row r="31">
      <c r="A31" s="13" t="inlineStr">
        <is>
          <t>2026. április</t>
        </is>
      </c>
      <c r="B31" s="44">
        <f>SUMIFS('Edzésnapló'!$K$4:$K$103,'Edzésnapló'!$B$4:$B$103,"&gt;="&amp;'Összesítő'!$D$31,'Edzésnapló'!$B$4:$B$103,"&lt;="&amp;'Összesítő'!$E$31)</f>
        <v/>
      </c>
      <c r="C31" s="41">
        <f>SUMIFS('Edzésnapló'!$L$4:$L$103,'Edzésnapló'!$B$4:$B$103,"&gt;="&amp;'Összesítő'!$D$31,'Edzésnapló'!$B$4:$B$103,"&lt;="&amp;'Összesítő'!$E$31)</f>
        <v/>
      </c>
      <c r="D31" s="45" t="n">
        <v>46113</v>
      </c>
      <c r="E31" s="45" t="n">
        <v>46142</v>
      </c>
    </row>
    <row r="32">
      <c r="A32" s="7" t="inlineStr">
        <is>
          <t>2026. május</t>
        </is>
      </c>
      <c r="B32" s="42">
        <f>SUMIFS('Edzésnapló'!$K$4:$K$103,'Edzésnapló'!$B$4:$B$103,"&gt;="&amp;'Összesítő'!$D$32,'Edzésnapló'!$B$4:$B$103,"&lt;="&amp;'Összesítő'!$E$32)</f>
        <v/>
      </c>
      <c r="C32" s="40">
        <f>SUMIFS('Edzésnapló'!$L$4:$L$103,'Edzésnapló'!$B$4:$B$103,"&gt;="&amp;'Összesítő'!$D$32,'Edzésnapló'!$B$4:$B$103,"&lt;="&amp;'Összesítő'!$E$32)</f>
        <v/>
      </c>
      <c r="D32" s="43" t="n">
        <v>46143</v>
      </c>
      <c r="E32" s="43" t="n">
        <v>46173</v>
      </c>
    </row>
    <row r="33">
      <c r="A33" s="13" t="inlineStr">
        <is>
          <t>2026. június</t>
        </is>
      </c>
      <c r="B33" s="44">
        <f>SUMIFS('Edzésnapló'!$K$4:$K$103,'Edzésnapló'!$B$4:$B$103,"&gt;="&amp;'Összesítő'!$D$33,'Edzésnapló'!$B$4:$B$103,"&lt;="&amp;'Összesítő'!$E$33)</f>
        <v/>
      </c>
      <c r="C33" s="41">
        <f>SUMIFS('Edzésnapló'!$L$4:$L$103,'Edzésnapló'!$B$4:$B$103,"&gt;="&amp;'Összesítő'!$D$33,'Edzésnapló'!$B$4:$B$103,"&lt;="&amp;'Összesítő'!$E$33)</f>
        <v/>
      </c>
      <c r="D33" s="45" t="n">
        <v>46174</v>
      </c>
      <c r="E33" s="45" t="n">
        <v>46203</v>
      </c>
    </row>
    <row r="34">
      <c r="A34" s="7" t="inlineStr">
        <is>
          <t>2026. július</t>
        </is>
      </c>
      <c r="B34" s="42">
        <f>SUMIFS('Edzésnapló'!$K$4:$K$103,'Edzésnapló'!$B$4:$B$103,"&gt;="&amp;'Összesítő'!$D$34,'Edzésnapló'!$B$4:$B$103,"&lt;="&amp;'Összesítő'!$E$34)</f>
        <v/>
      </c>
      <c r="C34" s="40">
        <f>SUMIFS('Edzésnapló'!$L$4:$L$103,'Edzésnapló'!$B$4:$B$103,"&gt;="&amp;'Összesítő'!$D$34,'Edzésnapló'!$B$4:$B$103,"&lt;="&amp;'Összesítő'!$E$34)</f>
        <v/>
      </c>
      <c r="D34" s="43" t="n">
        <v>46204</v>
      </c>
      <c r="E34" s="43" t="n">
        <v>46234</v>
      </c>
    </row>
    <row r="35">
      <c r="A35" s="13" t="inlineStr">
        <is>
          <t>2026. augusztus</t>
        </is>
      </c>
      <c r="B35" s="44">
        <f>SUMIFS('Edzésnapló'!$K$4:$K$103,'Edzésnapló'!$B$4:$B$103,"&gt;="&amp;'Összesítő'!$D$35,'Edzésnapló'!$B$4:$B$103,"&lt;="&amp;'Összesítő'!$E$35)</f>
        <v/>
      </c>
      <c r="C35" s="41">
        <f>SUMIFS('Edzésnapló'!$L$4:$L$103,'Edzésnapló'!$B$4:$B$103,"&gt;="&amp;'Összesítő'!$D$35,'Edzésnapló'!$B$4:$B$103,"&lt;="&amp;'Összesítő'!$E$35)</f>
        <v/>
      </c>
      <c r="D35" s="45" t="n">
        <v>46235</v>
      </c>
      <c r="E35" s="45" t="n">
        <v>46265</v>
      </c>
    </row>
    <row r="36">
      <c r="A36" s="7" t="inlineStr">
        <is>
          <t>2026. szeptember</t>
        </is>
      </c>
      <c r="B36" s="42">
        <f>SUMIFS('Edzésnapló'!$K$4:$K$103,'Edzésnapló'!$B$4:$B$103,"&gt;="&amp;'Összesítő'!$D$36,'Edzésnapló'!$B$4:$B$103,"&lt;="&amp;'Összesítő'!$E$36)</f>
        <v/>
      </c>
      <c r="C36" s="40">
        <f>SUMIFS('Edzésnapló'!$L$4:$L$103,'Edzésnapló'!$B$4:$B$103,"&gt;="&amp;'Összesítő'!$D$36,'Edzésnapló'!$B$4:$B$103,"&lt;="&amp;'Összesítő'!$E$36)</f>
        <v/>
      </c>
      <c r="D36" s="43" t="n">
        <v>46266</v>
      </c>
      <c r="E36" s="43" t="n">
        <v>46295</v>
      </c>
    </row>
    <row r="37">
      <c r="A37" s="13" t="inlineStr">
        <is>
          <t>2026. október</t>
        </is>
      </c>
      <c r="B37" s="44">
        <f>SUMIFS('Edzésnapló'!$K$4:$K$103,'Edzésnapló'!$B$4:$B$103,"&gt;="&amp;'Összesítő'!$D$37,'Edzésnapló'!$B$4:$B$103,"&lt;="&amp;'Összesítő'!$E$37)</f>
        <v/>
      </c>
      <c r="C37" s="41">
        <f>SUMIFS('Edzésnapló'!$L$4:$L$103,'Edzésnapló'!$B$4:$B$103,"&gt;="&amp;'Összesítő'!$D$37,'Edzésnapló'!$B$4:$B$103,"&lt;="&amp;'Összesítő'!$E$37)</f>
        <v/>
      </c>
      <c r="D37" s="45" t="n">
        <v>46296</v>
      </c>
      <c r="E37" s="45" t="n">
        <v>46326</v>
      </c>
    </row>
    <row r="38">
      <c r="A38" s="7" t="inlineStr">
        <is>
          <t>2026. november</t>
        </is>
      </c>
      <c r="B38" s="42">
        <f>SUMIFS('Edzésnapló'!$K$4:$K$103,'Edzésnapló'!$B$4:$B$103,"&gt;="&amp;'Összesítő'!$D$38,'Edzésnapló'!$B$4:$B$103,"&lt;="&amp;'Összesítő'!$E$38)</f>
        <v/>
      </c>
      <c r="C38" s="40">
        <f>SUMIFS('Edzésnapló'!$L$4:$L$103,'Edzésnapló'!$B$4:$B$103,"&gt;="&amp;'Összesítő'!$D$38,'Edzésnapló'!$B$4:$B$103,"&lt;="&amp;'Összesítő'!$E$38)</f>
        <v/>
      </c>
      <c r="D38" s="43" t="n">
        <v>46327</v>
      </c>
      <c r="E38" s="43" t="n">
        <v>46356</v>
      </c>
    </row>
    <row r="39">
      <c r="A39" s="13" t="inlineStr">
        <is>
          <t>2026. december</t>
        </is>
      </c>
      <c r="B39" s="44">
        <f>SUMIFS('Edzésnapló'!$K$4:$K$103,'Edzésnapló'!$B$4:$B$103,"&gt;="&amp;'Összesítő'!$D$39,'Edzésnapló'!$B$4:$B$103,"&lt;="&amp;'Összesítő'!$E$39)</f>
        <v/>
      </c>
      <c r="C39" s="41">
        <f>SUMIFS('Edzésnapló'!$L$4:$L$103,'Edzésnapló'!$B$4:$B$103,"&gt;="&amp;'Összesítő'!$D$39,'Edzésnapló'!$B$4:$B$103,"&lt;="&amp;'Összesítő'!$E$39)</f>
        <v/>
      </c>
      <c r="D39" s="45" t="n">
        <v>46357</v>
      </c>
      <c r="E39" s="45" t="n">
        <v>46387</v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58" customWidth="1" min="3" max="3"/>
  </cols>
  <sheetData>
    <row r="1" ht="28" customHeight="1">
      <c r="A1" s="1" t="inlineStr">
        <is>
          <t>Útmutató az edzésnapló használatához</t>
        </is>
      </c>
      <c r="B1" s="30" t="n"/>
      <c r="C1" s="31" t="n"/>
    </row>
    <row r="2"/>
    <row r="3">
      <c r="A3" s="3" t="inlineStr">
        <is>
          <t>Terület</t>
        </is>
      </c>
      <c r="B3" s="3" t="inlineStr">
        <is>
          <t>Leírás</t>
        </is>
      </c>
      <c r="C3" s="3" t="inlineStr">
        <is>
          <t>Használat</t>
        </is>
      </c>
    </row>
    <row r="4" ht="44" customHeight="1">
      <c r="A4" s="7" t="inlineStr">
        <is>
          <t>Edzésnapló</t>
        </is>
      </c>
      <c r="B4" s="7" t="inlineStr">
        <is>
          <t>A fő adatbeviteli lap az egyes edzések, gyakorlatok és eredmények rögzítésére.</t>
        </is>
      </c>
      <c r="C4" s="7" t="inlineStr">
        <is>
          <t>Minden új edzést új sorban, a 4–103. sorok valamelyikében rögzítsen.</t>
        </is>
      </c>
    </row>
    <row r="5" ht="44" customHeight="1">
      <c r="A5" s="13" t="inlineStr">
        <is>
          <t>Edzésazonosító</t>
        </is>
      </c>
      <c r="B5" s="13" t="inlineStr">
        <is>
          <t>Egyedi azonosító az edzés kereséséhez és nyomon követéséhez.</t>
        </is>
      </c>
      <c r="C5" s="13" t="inlineStr">
        <is>
          <t>Javasolt forma: EDZ-2026-010.</t>
        </is>
      </c>
    </row>
    <row r="6" ht="44" customHeight="1">
      <c r="A6" s="7" t="inlineStr">
        <is>
          <t>Dátum</t>
        </is>
      </c>
      <c r="B6" s="7" t="inlineStr">
        <is>
          <t>Az edzés tényleges napja magyar dátumformátumban.</t>
        </is>
      </c>
      <c r="C6" s="7" t="inlineStr">
        <is>
          <t>Használjon 2026.01.31. formátumú dátumot.</t>
        </is>
      </c>
    </row>
    <row r="7" ht="44" customHeight="1">
      <c r="A7" s="13" t="inlineStr">
        <is>
          <t>Edzéstípus és város</t>
        </is>
      </c>
      <c r="B7" s="13" t="inlineStr">
        <is>
          <t>Legördülő listával választható alapadatok.</t>
        </is>
      </c>
      <c r="C7" s="13" t="inlineStr">
        <is>
          <t>Válasszon a megadott értékek közül a következetes kimutatások érdekében.</t>
        </is>
      </c>
    </row>
    <row r="8" ht="44" customHeight="1">
      <c r="A8" s="7" t="inlineStr">
        <is>
          <t>Gyakorlat és izomcsoport</t>
        </is>
      </c>
      <c r="B8" s="7" t="inlineStr">
        <is>
          <t>A gyakorlat kiválasztása után az izomcsoport automatikusan kitöltődik.</t>
        </is>
      </c>
      <c r="C8" s="7" t="inlineStr">
        <is>
          <t>Új gyakorlatot először a Törzsadatok lapon rögzítsen.</t>
        </is>
      </c>
    </row>
    <row r="9" ht="44" customHeight="1">
      <c r="A9" s="13" t="inlineStr">
        <is>
          <t>Terhelési adatok</t>
        </is>
      </c>
      <c r="B9" s="13" t="inlineStr">
        <is>
          <t>Sorozatok, ismétlések és súly alapján automatikusan számolódik az összterhelés.</t>
        </is>
      </c>
      <c r="C9" s="13" t="inlineStr">
        <is>
          <t>Kardió vagy mobilitás esetén a súly mezőben 0 kg is megadható.</t>
        </is>
      </c>
    </row>
    <row r="10" ht="44" customHeight="1">
      <c r="A10" s="7" t="inlineStr">
        <is>
          <t>Intenzitás és értékelés</t>
        </is>
      </c>
      <c r="B10" s="7" t="inlineStr">
        <is>
          <t>Az intenzitás százalékos érték, amelyből automatikus értékelés készül.</t>
        </is>
      </c>
      <c r="C10" s="7" t="inlineStr">
        <is>
          <t>80% felett kiemelkedő, 60% alatt fejlesztendő értékelés jelenik meg.</t>
        </is>
      </c>
    </row>
    <row r="11" ht="44" customHeight="1">
      <c r="A11" s="13" t="inlineStr">
        <is>
          <t>Teljesített?</t>
        </is>
      </c>
      <c r="B11" s="13" t="inlineStr">
        <is>
          <t>Az edzés lezárási állapota.</t>
        </is>
      </c>
      <c r="C11" s="13" t="inlineStr">
        <is>
          <t>Válassza az Igen vagy Nem értéket a legördülő listából.</t>
        </is>
      </c>
    </row>
    <row r="12" ht="44" customHeight="1">
      <c r="A12" s="7" t="inlineStr">
        <is>
          <t>Törzsadatok</t>
        </is>
      </c>
      <c r="B12" s="7" t="inlineStr">
        <is>
          <t>A gyakorlatok, típusok, izomcsoportok, célintenzitások, edzők és városok listája.</t>
        </is>
      </c>
      <c r="C12" s="7" t="inlineStr">
        <is>
          <t>A 2–101. sorokban bővíthető a segédlista.</t>
        </is>
      </c>
    </row>
    <row r="13" ht="44" customHeight="1">
      <c r="A13" s="13" t="inlineStr">
        <is>
          <t>Összesítő</t>
        </is>
      </c>
      <c r="B13" s="13" t="inlineStr">
        <is>
          <t>Automatikus KPI-k, edzéstípusonkénti bontások és havi eredmények.</t>
        </is>
      </c>
      <c r="C13" s="13" t="inlineStr">
        <is>
          <t>A diagramok az Edzésnapló teljes előkészített adattartományát használják.</t>
        </is>
      </c>
    </row>
  </sheetData>
  <autoFilter ref="A3:C13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2026-10-04T21:13:53Z</dcterms:created>
  <dcterms:modified xmlns:dcterms="http://purl.org/dc/terms/" xmlns:xsi="http://www.w3.org/2001/XMLSchema-instance" xsi:type="dcterms:W3CDTF">2026-10-04T21:13:53Z</dcterms:modified>
</cp:coreProperties>
</file>