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pi napló" sheetId="1" state="visible" r:id="rId1"/>
    <sheet xmlns:r="http://schemas.openxmlformats.org/officeDocument/2006/relationships" name="Élelmiszer törzs" sheetId="2" state="visible" r:id="rId2"/>
    <sheet xmlns:r="http://schemas.openxmlformats.org/officeDocument/2006/relationships" name="Összesítő" sheetId="3" state="visible" r:id="rId3"/>
    <sheet xmlns:r="http://schemas.openxmlformats.org/officeDocument/2006/relationships" name="Útmutató" sheetId="4" state="visible" r:id="rId4"/>
  </sheets>
  <definedNames>
    <definedName name="_xlnm._FilterDatabase" localSheetId="0" hidden="1">'Napi napló'!$A$1:$R$101</definedName>
    <definedName name="_xlnm._FilterDatabase" localSheetId="1" hidden="1">'Élelmiszer törzs'!$A$1:$G$101</definedName>
    <definedName name="_xlnm._FilterDatabase" localSheetId="2" hidden="1">'Összesítő'!$A$1:$L$101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.mm.dd."/>
    <numFmt numFmtId="165" formatCode="0.0"/>
    <numFmt numFmtId="166" formatCode="0 &quot;kcal&quot;"/>
    <numFmt numFmtId="167" formatCode="0.0 &quot;g&quot;"/>
    <numFmt numFmtId="168" formatCode="0 &quot;ml&quot;"/>
  </numFmts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9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Napi kalóriabevitel és kalóriacél</a:t>
            </a:r>
          </a:p>
        </rich>
      </tx>
    </title>
    <plotArea>
      <lineChart>
        <grouping val="standard"/>
        <ser>
          <idx val="0"/>
          <order val="0"/>
          <tx>
            <strRef>
              <f>'Összesítő'!B1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'Összesítő'!$A$2:$A$101</f>
            </numRef>
          </cat>
          <val>
            <numRef>
              <f>'Összesítő'!$B$2:$B$101</f>
            </numRef>
          </val>
        </ser>
        <ser>
          <idx val="1"/>
          <order val="1"/>
          <tx>
            <strRef>
              <f>'Összesítő'!L1</f>
            </strRef>
          </tx>
          <spPr>
            <a:ln xmlns:a="http://schemas.openxmlformats.org/drawingml/2006/main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'Összesítő'!$A$2:$A$101</f>
            </numRef>
          </cat>
          <val>
            <numRef>
              <f>'Összesítő'!$L$2:$L$101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Dátum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Kalória (kcal)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Napi makrotápanyag-bevitel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'Összesítő'!D1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'Összesítő'!$A$2:$A$101</f>
            </numRef>
          </cat>
          <val>
            <numRef>
              <f>'Összesítő'!$D$2:$D$101</f>
            </numRef>
          </val>
        </ser>
        <ser>
          <idx val="1"/>
          <order val="1"/>
          <tx>
            <strRef>
              <f>'Összesítő'!F1</f>
            </strRef>
          </tx>
          <spPr>
            <a:solidFill xmlns:a="http://schemas.openxmlformats.org/drawingml/2006/main">
              <a:srgbClr val="F59E0B"/>
            </a:solidFill>
            <a:ln xmlns:a="http://schemas.openxmlformats.org/drawingml/2006/main">
              <a:prstDash val="solid"/>
            </a:ln>
          </spPr>
          <cat>
            <numRef>
              <f>'Összesítő'!$A$2:$A$101</f>
            </numRef>
          </cat>
          <val>
            <numRef>
              <f>'Összesítő'!$F$2:$F$101</f>
            </numRef>
          </val>
        </ser>
        <ser>
          <idx val="2"/>
          <order val="2"/>
          <tx>
            <strRef>
              <f>'Összesítő'!G1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'Összesítő'!$A$2:$A$101</f>
            </numRef>
          </cat>
          <val>
            <numRef>
              <f>'Összesítő'!$G$2:$G$101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Dátum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Mennyiség (g)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12</col>
      <colOff>0</colOff>
      <row>14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31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27" customWidth="1" min="4" max="4"/>
    <col width="17" customWidth="1" min="5" max="5"/>
    <col width="10" customWidth="1" min="6" max="6"/>
    <col width="14" customWidth="1" min="7" max="7"/>
    <col width="18" customWidth="1" min="8" max="8"/>
    <col width="21" customWidth="1" min="9" max="9"/>
    <col width="16" customWidth="1" min="10" max="10"/>
    <col width="16" customWidth="1" min="11" max="11"/>
    <col width="14" customWidth="1" min="12" max="12"/>
    <col width="20" customWidth="1" min="13" max="13"/>
    <col width="23" customWidth="1" min="14" max="14"/>
    <col width="18" customWidth="1" min="15" max="15"/>
    <col width="18" customWidth="1" min="16" max="16"/>
    <col width="15" customWidth="1" min="17" max="17"/>
    <col width="28" customWidth="1" min="18" max="18"/>
    <col hidden="1" width="13" customWidth="1" min="20" max="20"/>
    <col hidden="1" width="13" customWidth="1" min="21" max="21"/>
  </cols>
  <sheetData>
    <row r="1" ht="38" customHeight="1">
      <c r="A1" s="1" t="inlineStr">
        <is>
          <t>Dátum</t>
        </is>
      </c>
      <c r="B1" s="1" t="inlineStr">
        <is>
          <t>Nap</t>
        </is>
      </c>
      <c r="C1" s="1" t="inlineStr">
        <is>
          <t>Étkezés</t>
        </is>
      </c>
      <c r="D1" s="1" t="inlineStr">
        <is>
          <t>Élelmiszer</t>
        </is>
      </c>
      <c r="E1" s="1" t="inlineStr">
        <is>
          <t>Mennyiség (g/ml)</t>
        </is>
      </c>
      <c r="F1" s="1" t="inlineStr">
        <is>
          <t>Egység</t>
        </is>
      </c>
      <c r="G1" s="1" t="inlineStr">
        <is>
          <t>Kcal / 100 g</t>
        </is>
      </c>
      <c r="H1" s="1" t="inlineStr">
        <is>
          <t>Fehérje / 100 g (g)</t>
        </is>
      </c>
      <c r="I1" s="1" t="inlineStr">
        <is>
          <t>Szénhidrát / 100 g (g)</t>
        </is>
      </c>
      <c r="J1" s="1" t="inlineStr">
        <is>
          <t>Zsír / 100 g (g)</t>
        </is>
      </c>
      <c r="K1" s="1" t="inlineStr">
        <is>
          <t>Rost / 100 g (g)</t>
        </is>
      </c>
      <c r="L1" s="1" t="inlineStr">
        <is>
          <t>Összes kcal</t>
        </is>
      </c>
      <c r="M1" s="1" t="inlineStr">
        <is>
          <t>Összes fehérje (g)</t>
        </is>
      </c>
      <c r="N1" s="1" t="inlineStr">
        <is>
          <t>Összes szénhidrát (g)</t>
        </is>
      </c>
      <c r="O1" s="1" t="inlineStr">
        <is>
          <t>Összes zsír (g)</t>
        </is>
      </c>
      <c r="P1" s="1" t="inlineStr">
        <is>
          <t>Összes rost (g)</t>
        </is>
      </c>
      <c r="Q1" s="1" t="inlineStr">
        <is>
          <t>Folyadék (ml)</t>
        </is>
      </c>
      <c r="R1" s="1" t="inlineStr">
        <is>
          <t>Megjegyzés</t>
        </is>
      </c>
    </row>
    <row r="2">
      <c r="A2" s="26" t="n">
        <v>46296</v>
      </c>
      <c r="B2" s="3">
        <f>IF(A2="","",IFERROR(VLOOKUP(MOD(A2,7),$T$2:$U$8,2,FALSE),""))</f>
        <v/>
      </c>
      <c r="C2" s="4" t="inlineStr">
        <is>
          <t>reggeli</t>
        </is>
      </c>
      <c r="D2" s="4" t="inlineStr">
        <is>
          <t>zabpehely</t>
        </is>
      </c>
      <c r="E2" s="27" t="n">
        <v>60</v>
      </c>
      <c r="F2" s="3">
        <f>IF(E2="","","g")</f>
        <v/>
      </c>
      <c r="G2" s="28">
        <f>IF(D2="","",IFERROR(VLOOKUP(D2,'Élelmiszer törzs'!$A$2:$G$101,3,FALSE),""))</f>
        <v/>
      </c>
      <c r="H2" s="29">
        <f>IF(D2="","",IFERROR(VLOOKUP(D2,'Élelmiszer törzs'!$A$2:$G$101,4,FALSE),""))</f>
        <v/>
      </c>
      <c r="I2" s="29">
        <f>IF(D2="","",IFERROR(VLOOKUP(D2,'Élelmiszer törzs'!$A$2:$G$101,5,FALSE),""))</f>
        <v/>
      </c>
      <c r="J2" s="29">
        <f>IF(D2="","",IFERROR(VLOOKUP(D2,'Élelmiszer törzs'!$A$2:$G$101,6,FALSE),""))</f>
        <v/>
      </c>
      <c r="K2" s="29">
        <f>IF(D2="","",IFERROR(VLOOKUP(D2,'Élelmiszer törzs'!$A$2:$G$101,7,FALSE),""))</f>
        <v/>
      </c>
      <c r="L2" s="28">
        <f>IF(OR(E2="",G2=""),"",IFERROR(E2/100*G2,0))</f>
        <v/>
      </c>
      <c r="M2" s="29">
        <f>IF(OR(E2="",H2=""),"",IFERROR(E2/100*H2,0))</f>
        <v/>
      </c>
      <c r="N2" s="29">
        <f>IF(OR(E2="",I2=""),"",IFERROR(E2/100*I2,0))</f>
        <v/>
      </c>
      <c r="O2" s="29">
        <f>IF(OR(E2="",J2=""),"",IFERROR(E2/100*J2,0))</f>
        <v/>
      </c>
      <c r="P2" s="29">
        <f>IF(OR(E2="",K2=""),"",IFERROR(E2/100*K2,0))</f>
        <v/>
      </c>
      <c r="Q2" s="30" t="n">
        <v>300</v>
      </c>
      <c r="R2" s="4" t="inlineStr">
        <is>
          <t>Zabkása vízzel</t>
        </is>
      </c>
      <c r="T2" t="n">
        <v>2</v>
      </c>
      <c r="U2" t="inlineStr">
        <is>
          <t>hétfő</t>
        </is>
      </c>
    </row>
    <row r="3">
      <c r="A3" s="26" t="n">
        <v>46296</v>
      </c>
      <c r="B3" s="9">
        <f>IF(A3="","",IFERROR(VLOOKUP(MOD(A3,7),$T$2:$U$8,2,FALSE),""))</f>
        <v/>
      </c>
      <c r="C3" s="4" t="inlineStr">
        <is>
          <t>reggeli</t>
        </is>
      </c>
      <c r="D3" s="4" t="inlineStr">
        <is>
          <t>görög joghurt</t>
        </is>
      </c>
      <c r="E3" s="27" t="n">
        <v>150</v>
      </c>
      <c r="F3" s="9">
        <f>IF(E3="","","g")</f>
        <v/>
      </c>
      <c r="G3" s="31">
        <f>IF(D3="","",IFERROR(VLOOKUP(D3,'Élelmiszer törzs'!$A$2:$G$101,3,FALSE),""))</f>
        <v/>
      </c>
      <c r="H3" s="32">
        <f>IF(D3="","",IFERROR(VLOOKUP(D3,'Élelmiszer törzs'!$A$2:$G$101,4,FALSE),""))</f>
        <v/>
      </c>
      <c r="I3" s="32">
        <f>IF(D3="","",IFERROR(VLOOKUP(D3,'Élelmiszer törzs'!$A$2:$G$101,5,FALSE),""))</f>
        <v/>
      </c>
      <c r="J3" s="32">
        <f>IF(D3="","",IFERROR(VLOOKUP(D3,'Élelmiszer törzs'!$A$2:$G$101,6,FALSE),""))</f>
        <v/>
      </c>
      <c r="K3" s="32">
        <f>IF(D3="","",IFERROR(VLOOKUP(D3,'Élelmiszer törzs'!$A$2:$G$101,7,FALSE),""))</f>
        <v/>
      </c>
      <c r="L3" s="31">
        <f>IF(OR(E3="",G3=""),"",IFERROR(E3/100*G3,0))</f>
        <v/>
      </c>
      <c r="M3" s="32">
        <f>IF(OR(E3="",H3=""),"",IFERROR(E3/100*H3,0))</f>
        <v/>
      </c>
      <c r="N3" s="32">
        <f>IF(OR(E3="",I3=""),"",IFERROR(E3/100*I3,0))</f>
        <v/>
      </c>
      <c r="O3" s="32">
        <f>IF(OR(E3="",J3=""),"",IFERROR(E3/100*J3,0))</f>
        <v/>
      </c>
      <c r="P3" s="32">
        <f>IF(OR(E3="",K3=""),"",IFERROR(E3/100*K3,0))</f>
        <v/>
      </c>
      <c r="Q3" s="30" t="n">
        <v>0</v>
      </c>
      <c r="R3" s="4" t="inlineStr">
        <is>
          <t>Natúr görög joghurt</t>
        </is>
      </c>
      <c r="T3" t="n">
        <v>3</v>
      </c>
      <c r="U3" t="inlineStr">
        <is>
          <t>kedd</t>
        </is>
      </c>
    </row>
    <row r="4">
      <c r="A4" s="26" t="n">
        <v>46296</v>
      </c>
      <c r="B4" s="3">
        <f>IF(A4="","",IFERROR(VLOOKUP(MOD(A4,7),$T$2:$U$8,2,FALSE),""))</f>
        <v/>
      </c>
      <c r="C4" s="4" t="inlineStr">
        <is>
          <t>reggeli</t>
        </is>
      </c>
      <c r="D4" s="4" t="inlineStr">
        <is>
          <t>banán</t>
        </is>
      </c>
      <c r="E4" s="27" t="n">
        <v>120</v>
      </c>
      <c r="F4" s="3">
        <f>IF(E4="","","g")</f>
        <v/>
      </c>
      <c r="G4" s="28">
        <f>IF(D4="","",IFERROR(VLOOKUP(D4,'Élelmiszer törzs'!$A$2:$G$101,3,FALSE),""))</f>
        <v/>
      </c>
      <c r="H4" s="29">
        <f>IF(D4="","",IFERROR(VLOOKUP(D4,'Élelmiszer törzs'!$A$2:$G$101,4,FALSE),""))</f>
        <v/>
      </c>
      <c r="I4" s="29">
        <f>IF(D4="","",IFERROR(VLOOKUP(D4,'Élelmiszer törzs'!$A$2:$G$101,5,FALSE),""))</f>
        <v/>
      </c>
      <c r="J4" s="29">
        <f>IF(D4="","",IFERROR(VLOOKUP(D4,'Élelmiszer törzs'!$A$2:$G$101,6,FALSE),""))</f>
        <v/>
      </c>
      <c r="K4" s="29">
        <f>IF(D4="","",IFERROR(VLOOKUP(D4,'Élelmiszer törzs'!$A$2:$G$101,7,FALSE),""))</f>
        <v/>
      </c>
      <c r="L4" s="28">
        <f>IF(OR(E4="",G4=""),"",IFERROR(E4/100*G4,0))</f>
        <v/>
      </c>
      <c r="M4" s="29">
        <f>IF(OR(E4="",H4=""),"",IFERROR(E4/100*H4,0))</f>
        <v/>
      </c>
      <c r="N4" s="29">
        <f>IF(OR(E4="",I4=""),"",IFERROR(E4/100*I4,0))</f>
        <v/>
      </c>
      <c r="O4" s="29">
        <f>IF(OR(E4="",J4=""),"",IFERROR(E4/100*J4,0))</f>
        <v/>
      </c>
      <c r="P4" s="29">
        <f>IF(OR(E4="",K4=""),"",IFERROR(E4/100*K4,0))</f>
        <v/>
      </c>
      <c r="Q4" s="30" t="n">
        <v>0</v>
      </c>
      <c r="R4" s="4" t="inlineStr">
        <is>
          <t>Friss gyümölcs</t>
        </is>
      </c>
      <c r="T4" t="n">
        <v>4</v>
      </c>
      <c r="U4" t="inlineStr">
        <is>
          <t>szerda</t>
        </is>
      </c>
    </row>
    <row r="5">
      <c r="A5" s="26" t="n">
        <v>46296</v>
      </c>
      <c r="B5" s="9">
        <f>IF(A5="","",IFERROR(VLOOKUP(MOD(A5,7),$T$2:$U$8,2,FALSE),""))</f>
        <v/>
      </c>
      <c r="C5" s="4" t="inlineStr">
        <is>
          <t>ebéd</t>
        </is>
      </c>
      <c r="D5" s="4" t="inlineStr">
        <is>
          <t>csirkemell</t>
        </is>
      </c>
      <c r="E5" s="27" t="n">
        <v>180</v>
      </c>
      <c r="F5" s="9">
        <f>IF(E5="","","g")</f>
        <v/>
      </c>
      <c r="G5" s="31">
        <f>IF(D5="","",IFERROR(VLOOKUP(D5,'Élelmiszer törzs'!$A$2:$G$101,3,FALSE),""))</f>
        <v/>
      </c>
      <c r="H5" s="32">
        <f>IF(D5="","",IFERROR(VLOOKUP(D5,'Élelmiszer törzs'!$A$2:$G$101,4,FALSE),""))</f>
        <v/>
      </c>
      <c r="I5" s="32">
        <f>IF(D5="","",IFERROR(VLOOKUP(D5,'Élelmiszer törzs'!$A$2:$G$101,5,FALSE),""))</f>
        <v/>
      </c>
      <c r="J5" s="32">
        <f>IF(D5="","",IFERROR(VLOOKUP(D5,'Élelmiszer törzs'!$A$2:$G$101,6,FALSE),""))</f>
        <v/>
      </c>
      <c r="K5" s="32">
        <f>IF(D5="","",IFERROR(VLOOKUP(D5,'Élelmiszer törzs'!$A$2:$G$101,7,FALSE),""))</f>
        <v/>
      </c>
      <c r="L5" s="31">
        <f>IF(OR(E5="",G5=""),"",IFERROR(E5/100*G5,0))</f>
        <v/>
      </c>
      <c r="M5" s="32">
        <f>IF(OR(E5="",H5=""),"",IFERROR(E5/100*H5,0))</f>
        <v/>
      </c>
      <c r="N5" s="32">
        <f>IF(OR(E5="",I5=""),"",IFERROR(E5/100*I5,0))</f>
        <v/>
      </c>
      <c r="O5" s="32">
        <f>IF(OR(E5="",J5=""),"",IFERROR(E5/100*J5,0))</f>
        <v/>
      </c>
      <c r="P5" s="32">
        <f>IF(OR(E5="",K5=""),"",IFERROR(E5/100*K5,0))</f>
        <v/>
      </c>
      <c r="Q5" s="30" t="n">
        <v>500</v>
      </c>
      <c r="R5" s="4" t="inlineStr">
        <is>
          <t>Grillezett csirkemell</t>
        </is>
      </c>
      <c r="T5" t="n">
        <v>5</v>
      </c>
      <c r="U5" t="inlineStr">
        <is>
          <t>csütörtök</t>
        </is>
      </c>
    </row>
    <row r="6">
      <c r="A6" s="26" t="n">
        <v>46296</v>
      </c>
      <c r="B6" s="3">
        <f>IF(A6="","",IFERROR(VLOOKUP(MOD(A6,7),$T$2:$U$8,2,FALSE),""))</f>
        <v/>
      </c>
      <c r="C6" s="4" t="inlineStr">
        <is>
          <t>ebéd</t>
        </is>
      </c>
      <c r="D6" s="4" t="inlineStr">
        <is>
          <t>barna rizs</t>
        </is>
      </c>
      <c r="E6" s="27" t="n">
        <v>200</v>
      </c>
      <c r="F6" s="3">
        <f>IF(E6="","","g")</f>
        <v/>
      </c>
      <c r="G6" s="28">
        <f>IF(D6="","",IFERROR(VLOOKUP(D6,'Élelmiszer törzs'!$A$2:$G$101,3,FALSE),""))</f>
        <v/>
      </c>
      <c r="H6" s="29">
        <f>IF(D6="","",IFERROR(VLOOKUP(D6,'Élelmiszer törzs'!$A$2:$G$101,4,FALSE),""))</f>
        <v/>
      </c>
      <c r="I6" s="29">
        <f>IF(D6="","",IFERROR(VLOOKUP(D6,'Élelmiszer törzs'!$A$2:$G$101,5,FALSE),""))</f>
        <v/>
      </c>
      <c r="J6" s="29">
        <f>IF(D6="","",IFERROR(VLOOKUP(D6,'Élelmiszer törzs'!$A$2:$G$101,6,FALSE),""))</f>
        <v/>
      </c>
      <c r="K6" s="29">
        <f>IF(D6="","",IFERROR(VLOOKUP(D6,'Élelmiszer törzs'!$A$2:$G$101,7,FALSE),""))</f>
        <v/>
      </c>
      <c r="L6" s="28">
        <f>IF(OR(E6="",G6=""),"",IFERROR(E6/100*G6,0))</f>
        <v/>
      </c>
      <c r="M6" s="29">
        <f>IF(OR(E6="",H6=""),"",IFERROR(E6/100*H6,0))</f>
        <v/>
      </c>
      <c r="N6" s="29">
        <f>IF(OR(E6="",I6=""),"",IFERROR(E6/100*I6,0))</f>
        <v/>
      </c>
      <c r="O6" s="29">
        <f>IF(OR(E6="",J6=""),"",IFERROR(E6/100*J6,0))</f>
        <v/>
      </c>
      <c r="P6" s="29">
        <f>IF(OR(E6="",K6=""),"",IFERROR(E6/100*K6,0))</f>
        <v/>
      </c>
      <c r="Q6" s="30" t="n">
        <v>0</v>
      </c>
      <c r="R6" s="4" t="inlineStr">
        <is>
          <t>Főtt barna rizs</t>
        </is>
      </c>
      <c r="T6" t="n">
        <v>6</v>
      </c>
      <c r="U6" t="inlineStr">
        <is>
          <t>péntek</t>
        </is>
      </c>
    </row>
    <row r="7">
      <c r="A7" s="26" t="n">
        <v>46297</v>
      </c>
      <c r="B7" s="9">
        <f>IF(A7="","",IFERROR(VLOOKUP(MOD(A7,7),$T$2:$U$8,2,FALSE),""))</f>
        <v/>
      </c>
      <c r="C7" s="4" t="inlineStr">
        <is>
          <t>reggeli</t>
        </is>
      </c>
      <c r="D7" s="4" t="inlineStr">
        <is>
          <t>tojás</t>
        </is>
      </c>
      <c r="E7" s="27" t="n">
        <v>120</v>
      </c>
      <c r="F7" s="9">
        <f>IF(E7="","","g")</f>
        <v/>
      </c>
      <c r="G7" s="31">
        <f>IF(D7="","",IFERROR(VLOOKUP(D7,'Élelmiszer törzs'!$A$2:$G$101,3,FALSE),""))</f>
        <v/>
      </c>
      <c r="H7" s="32">
        <f>IF(D7="","",IFERROR(VLOOKUP(D7,'Élelmiszer törzs'!$A$2:$G$101,4,FALSE),""))</f>
        <v/>
      </c>
      <c r="I7" s="32">
        <f>IF(D7="","",IFERROR(VLOOKUP(D7,'Élelmiszer törzs'!$A$2:$G$101,5,FALSE),""))</f>
        <v/>
      </c>
      <c r="J7" s="32">
        <f>IF(D7="","",IFERROR(VLOOKUP(D7,'Élelmiszer törzs'!$A$2:$G$101,6,FALSE),""))</f>
        <v/>
      </c>
      <c r="K7" s="32">
        <f>IF(D7="","",IFERROR(VLOOKUP(D7,'Élelmiszer törzs'!$A$2:$G$101,7,FALSE),""))</f>
        <v/>
      </c>
      <c r="L7" s="31">
        <f>IF(OR(E7="",G7=""),"",IFERROR(E7/100*G7,0))</f>
        <v/>
      </c>
      <c r="M7" s="32">
        <f>IF(OR(E7="",H7=""),"",IFERROR(E7/100*H7,0))</f>
        <v/>
      </c>
      <c r="N7" s="32">
        <f>IF(OR(E7="",I7=""),"",IFERROR(E7/100*I7,0))</f>
        <v/>
      </c>
      <c r="O7" s="32">
        <f>IF(OR(E7="",J7=""),"",IFERROR(E7/100*J7,0))</f>
        <v/>
      </c>
      <c r="P7" s="32">
        <f>IF(OR(E7="",K7=""),"",IFERROR(E7/100*K7,0))</f>
        <v/>
      </c>
      <c r="Q7" s="30" t="n">
        <v>250</v>
      </c>
      <c r="R7" s="4" t="inlineStr">
        <is>
          <t>Főtt tojás</t>
        </is>
      </c>
      <c r="T7" t="n">
        <v>0</v>
      </c>
      <c r="U7" t="inlineStr">
        <is>
          <t>szombat</t>
        </is>
      </c>
    </row>
    <row r="8">
      <c r="A8" s="26" t="n">
        <v>46297</v>
      </c>
      <c r="B8" s="3">
        <f>IF(A8="","",IFERROR(VLOOKUP(MOD(A8,7),$T$2:$U$8,2,FALSE),""))</f>
        <v/>
      </c>
      <c r="C8" s="4" t="inlineStr">
        <is>
          <t>reggeli</t>
        </is>
      </c>
      <c r="D8" s="4" t="inlineStr">
        <is>
          <t>teljes kiőrlésű kenyér</t>
        </is>
      </c>
      <c r="E8" s="27" t="n">
        <v>80</v>
      </c>
      <c r="F8" s="3">
        <f>IF(E8="","","g")</f>
        <v/>
      </c>
      <c r="G8" s="28">
        <f>IF(D8="","",IFERROR(VLOOKUP(D8,'Élelmiszer törzs'!$A$2:$G$101,3,FALSE),""))</f>
        <v/>
      </c>
      <c r="H8" s="29">
        <f>IF(D8="","",IFERROR(VLOOKUP(D8,'Élelmiszer törzs'!$A$2:$G$101,4,FALSE),""))</f>
        <v/>
      </c>
      <c r="I8" s="29">
        <f>IF(D8="","",IFERROR(VLOOKUP(D8,'Élelmiszer törzs'!$A$2:$G$101,5,FALSE),""))</f>
        <v/>
      </c>
      <c r="J8" s="29">
        <f>IF(D8="","",IFERROR(VLOOKUP(D8,'Élelmiszer törzs'!$A$2:$G$101,6,FALSE),""))</f>
        <v/>
      </c>
      <c r="K8" s="29">
        <f>IF(D8="","",IFERROR(VLOOKUP(D8,'Élelmiszer törzs'!$A$2:$G$101,7,FALSE),""))</f>
        <v/>
      </c>
      <c r="L8" s="28">
        <f>IF(OR(E8="",G8=""),"",IFERROR(E8/100*G8,0))</f>
        <v/>
      </c>
      <c r="M8" s="29">
        <f>IF(OR(E8="",H8=""),"",IFERROR(E8/100*H8,0))</f>
        <v/>
      </c>
      <c r="N8" s="29">
        <f>IF(OR(E8="",I8=""),"",IFERROR(E8/100*I8,0))</f>
        <v/>
      </c>
      <c r="O8" s="29">
        <f>IF(OR(E8="",J8=""),"",IFERROR(E8/100*J8,0))</f>
        <v/>
      </c>
      <c r="P8" s="29">
        <f>IF(OR(E8="",K8=""),"",IFERROR(E8/100*K8,0))</f>
        <v/>
      </c>
      <c r="Q8" s="30" t="n">
        <v>0</v>
      </c>
      <c r="R8" s="4" t="inlineStr">
        <is>
          <t>Pirított kenyér</t>
        </is>
      </c>
      <c r="T8" t="n">
        <v>1</v>
      </c>
      <c r="U8" t="inlineStr">
        <is>
          <t>vasárnap</t>
        </is>
      </c>
    </row>
    <row r="9">
      <c r="A9" s="26" t="n">
        <v>46297</v>
      </c>
      <c r="B9" s="9">
        <f>IF(A9="","",IFERROR(VLOOKUP(MOD(A9,7),$T$2:$U$8,2,FALSE),""))</f>
        <v/>
      </c>
      <c r="C9" s="4" t="inlineStr">
        <is>
          <t>vacsora</t>
        </is>
      </c>
      <c r="D9" s="4" t="inlineStr">
        <is>
          <t>lazac</t>
        </is>
      </c>
      <c r="E9" s="27" t="n">
        <v>160</v>
      </c>
      <c r="F9" s="9">
        <f>IF(E9="","","g")</f>
        <v/>
      </c>
      <c r="G9" s="31">
        <f>IF(D9="","",IFERROR(VLOOKUP(D9,'Élelmiszer törzs'!$A$2:$G$101,3,FALSE),""))</f>
        <v/>
      </c>
      <c r="H9" s="32">
        <f>IF(D9="","",IFERROR(VLOOKUP(D9,'Élelmiszer törzs'!$A$2:$G$101,4,FALSE),""))</f>
        <v/>
      </c>
      <c r="I9" s="32">
        <f>IF(D9="","",IFERROR(VLOOKUP(D9,'Élelmiszer törzs'!$A$2:$G$101,5,FALSE),""))</f>
        <v/>
      </c>
      <c r="J9" s="32">
        <f>IF(D9="","",IFERROR(VLOOKUP(D9,'Élelmiszer törzs'!$A$2:$G$101,6,FALSE),""))</f>
        <v/>
      </c>
      <c r="K9" s="32">
        <f>IF(D9="","",IFERROR(VLOOKUP(D9,'Élelmiszer törzs'!$A$2:$G$101,7,FALSE),""))</f>
        <v/>
      </c>
      <c r="L9" s="31">
        <f>IF(OR(E9="",G9=""),"",IFERROR(E9/100*G9,0))</f>
        <v/>
      </c>
      <c r="M9" s="32">
        <f>IF(OR(E9="",H9=""),"",IFERROR(E9/100*H9,0))</f>
        <v/>
      </c>
      <c r="N9" s="32">
        <f>IF(OR(E9="",I9=""),"",IFERROR(E9/100*I9,0))</f>
        <v/>
      </c>
      <c r="O9" s="32">
        <f>IF(OR(E9="",J9=""),"",IFERROR(E9/100*J9,0))</f>
        <v/>
      </c>
      <c r="P9" s="32">
        <f>IF(OR(E9="",K9=""),"",IFERROR(E9/100*K9,0))</f>
        <v/>
      </c>
      <c r="Q9" s="30" t="n">
        <v>450</v>
      </c>
      <c r="R9" s="4" t="inlineStr">
        <is>
          <t>Sült lazac</t>
        </is>
      </c>
    </row>
    <row r="10">
      <c r="A10" s="26" t="n">
        <v>46298</v>
      </c>
      <c r="B10" s="3">
        <f>IF(A10="","",IFERROR(VLOOKUP(MOD(A10,7),$T$2:$U$8,2,FALSE),""))</f>
        <v/>
      </c>
      <c r="C10" s="4" t="inlineStr">
        <is>
          <t>tízórai</t>
        </is>
      </c>
      <c r="D10" s="4" t="inlineStr">
        <is>
          <t>alma</t>
        </is>
      </c>
      <c r="E10" s="27" t="n">
        <v>180</v>
      </c>
      <c r="F10" s="3">
        <f>IF(E10="","","g")</f>
        <v/>
      </c>
      <c r="G10" s="28">
        <f>IF(D10="","",IFERROR(VLOOKUP(D10,'Élelmiszer törzs'!$A$2:$G$101,3,FALSE),""))</f>
        <v/>
      </c>
      <c r="H10" s="29">
        <f>IF(D10="","",IFERROR(VLOOKUP(D10,'Élelmiszer törzs'!$A$2:$G$101,4,FALSE),""))</f>
        <v/>
      </c>
      <c r="I10" s="29">
        <f>IF(D10="","",IFERROR(VLOOKUP(D10,'Élelmiszer törzs'!$A$2:$G$101,5,FALSE),""))</f>
        <v/>
      </c>
      <c r="J10" s="29">
        <f>IF(D10="","",IFERROR(VLOOKUP(D10,'Élelmiszer törzs'!$A$2:$G$101,6,FALSE),""))</f>
        <v/>
      </c>
      <c r="K10" s="29">
        <f>IF(D10="","",IFERROR(VLOOKUP(D10,'Élelmiszer törzs'!$A$2:$G$101,7,FALSE),""))</f>
        <v/>
      </c>
      <c r="L10" s="28">
        <f>IF(OR(E10="",G10=""),"",IFERROR(E10/100*G10,0))</f>
        <v/>
      </c>
      <c r="M10" s="29">
        <f>IF(OR(E10="",H10=""),"",IFERROR(E10/100*H10,0))</f>
        <v/>
      </c>
      <c r="N10" s="29">
        <f>IF(OR(E10="",I10=""),"",IFERROR(E10/100*I10,0))</f>
        <v/>
      </c>
      <c r="O10" s="29">
        <f>IF(OR(E10="",J10=""),"",IFERROR(E10/100*J10,0))</f>
        <v/>
      </c>
      <c r="P10" s="29">
        <f>IF(OR(E10="",K10=""),"",IFERROR(E10/100*K10,0))</f>
        <v/>
      </c>
      <c r="Q10" s="30" t="n">
        <v>300</v>
      </c>
      <c r="R10" s="4" t="inlineStr">
        <is>
          <t>Friss alma</t>
        </is>
      </c>
    </row>
    <row r="11">
      <c r="A11" s="26" t="n">
        <v>46298</v>
      </c>
      <c r="B11" s="9">
        <f>IF(A11="","",IFERROR(VLOOKUP(MOD(A11,7),$T$2:$U$8,2,FALSE),""))</f>
        <v/>
      </c>
      <c r="C11" s="4" t="inlineStr">
        <is>
          <t>tízórai</t>
        </is>
      </c>
      <c r="D11" s="4" t="inlineStr">
        <is>
          <t>mandula</t>
        </is>
      </c>
      <c r="E11" s="27" t="n">
        <v>30</v>
      </c>
      <c r="F11" s="9">
        <f>IF(E11="","","g")</f>
        <v/>
      </c>
      <c r="G11" s="31">
        <f>IF(D11="","",IFERROR(VLOOKUP(D11,'Élelmiszer törzs'!$A$2:$G$101,3,FALSE),""))</f>
        <v/>
      </c>
      <c r="H11" s="32">
        <f>IF(D11="","",IFERROR(VLOOKUP(D11,'Élelmiszer törzs'!$A$2:$G$101,4,FALSE),""))</f>
        <v/>
      </c>
      <c r="I11" s="32">
        <f>IF(D11="","",IFERROR(VLOOKUP(D11,'Élelmiszer törzs'!$A$2:$G$101,5,FALSE),""))</f>
        <v/>
      </c>
      <c r="J11" s="32">
        <f>IF(D11="","",IFERROR(VLOOKUP(D11,'Élelmiszer törzs'!$A$2:$G$101,6,FALSE),""))</f>
        <v/>
      </c>
      <c r="K11" s="32">
        <f>IF(D11="","",IFERROR(VLOOKUP(D11,'Élelmiszer törzs'!$A$2:$G$101,7,FALSE),""))</f>
        <v/>
      </c>
      <c r="L11" s="31">
        <f>IF(OR(E11="",G11=""),"",IFERROR(E11/100*G11,0))</f>
        <v/>
      </c>
      <c r="M11" s="32">
        <f>IF(OR(E11="",H11=""),"",IFERROR(E11/100*H11,0))</f>
        <v/>
      </c>
      <c r="N11" s="32">
        <f>IF(OR(E11="",I11=""),"",IFERROR(E11/100*I11,0))</f>
        <v/>
      </c>
      <c r="O11" s="32">
        <f>IF(OR(E11="",J11=""),"",IFERROR(E11/100*J11,0))</f>
        <v/>
      </c>
      <c r="P11" s="32">
        <f>IF(OR(E11="",K11=""),"",IFERROR(E11/100*K11,0))</f>
        <v/>
      </c>
      <c r="Q11" s="30" t="n">
        <v>0</v>
      </c>
      <c r="R11" s="4" t="inlineStr">
        <is>
          <t>Natúr mandula</t>
        </is>
      </c>
    </row>
    <row r="12">
      <c r="A12" s="26" t="n"/>
      <c r="B12" s="3">
        <f>IF(A12="","",IFERROR(VLOOKUP(MOD(A12,7),$T$2:$U$8,2,FALSE),""))</f>
        <v/>
      </c>
      <c r="C12" s="4" t="n"/>
      <c r="D12" s="4" t="n"/>
      <c r="E12" s="27" t="n"/>
      <c r="F12" s="3">
        <f>IF(E12="","","g")</f>
        <v/>
      </c>
      <c r="G12" s="28">
        <f>IF(D12="","",IFERROR(VLOOKUP(D12,'Élelmiszer törzs'!$A$2:$G$101,3,FALSE),""))</f>
        <v/>
      </c>
      <c r="H12" s="29">
        <f>IF(D12="","",IFERROR(VLOOKUP(D12,'Élelmiszer törzs'!$A$2:$G$101,4,FALSE),""))</f>
        <v/>
      </c>
      <c r="I12" s="29">
        <f>IF(D12="","",IFERROR(VLOOKUP(D12,'Élelmiszer törzs'!$A$2:$G$101,5,FALSE),""))</f>
        <v/>
      </c>
      <c r="J12" s="29">
        <f>IF(D12="","",IFERROR(VLOOKUP(D12,'Élelmiszer törzs'!$A$2:$G$101,6,FALSE),""))</f>
        <v/>
      </c>
      <c r="K12" s="29">
        <f>IF(D12="","",IFERROR(VLOOKUP(D12,'Élelmiszer törzs'!$A$2:$G$101,7,FALSE),""))</f>
        <v/>
      </c>
      <c r="L12" s="28">
        <f>IF(OR(E12="",G12=""),"",IFERROR(E12/100*G12,0))</f>
        <v/>
      </c>
      <c r="M12" s="29">
        <f>IF(OR(E12="",H12=""),"",IFERROR(E12/100*H12,0))</f>
        <v/>
      </c>
      <c r="N12" s="29">
        <f>IF(OR(E12="",I12=""),"",IFERROR(E12/100*I12,0))</f>
        <v/>
      </c>
      <c r="O12" s="29">
        <f>IF(OR(E12="",J12=""),"",IFERROR(E12/100*J12,0))</f>
        <v/>
      </c>
      <c r="P12" s="29">
        <f>IF(OR(E12="",K12=""),"",IFERROR(E12/100*K12,0))</f>
        <v/>
      </c>
      <c r="Q12" s="30" t="n"/>
      <c r="R12" s="4" t="n"/>
    </row>
    <row r="13">
      <c r="A13" s="26" t="n"/>
      <c r="B13" s="9">
        <f>IF(A13="","",IFERROR(VLOOKUP(MOD(A13,7),$T$2:$U$8,2,FALSE),""))</f>
        <v/>
      </c>
      <c r="C13" s="4" t="n"/>
      <c r="D13" s="4" t="n"/>
      <c r="E13" s="27" t="n"/>
      <c r="F13" s="9">
        <f>IF(E13="","","g")</f>
        <v/>
      </c>
      <c r="G13" s="31">
        <f>IF(D13="","",IFERROR(VLOOKUP(D13,'Élelmiszer törzs'!$A$2:$G$101,3,FALSE),""))</f>
        <v/>
      </c>
      <c r="H13" s="32">
        <f>IF(D13="","",IFERROR(VLOOKUP(D13,'Élelmiszer törzs'!$A$2:$G$101,4,FALSE),""))</f>
        <v/>
      </c>
      <c r="I13" s="32">
        <f>IF(D13="","",IFERROR(VLOOKUP(D13,'Élelmiszer törzs'!$A$2:$G$101,5,FALSE),""))</f>
        <v/>
      </c>
      <c r="J13" s="32">
        <f>IF(D13="","",IFERROR(VLOOKUP(D13,'Élelmiszer törzs'!$A$2:$G$101,6,FALSE),""))</f>
        <v/>
      </c>
      <c r="K13" s="32">
        <f>IF(D13="","",IFERROR(VLOOKUP(D13,'Élelmiszer törzs'!$A$2:$G$101,7,FALSE),""))</f>
        <v/>
      </c>
      <c r="L13" s="31">
        <f>IF(OR(E13="",G13=""),"",IFERROR(E13/100*G13,0))</f>
        <v/>
      </c>
      <c r="M13" s="32">
        <f>IF(OR(E13="",H13=""),"",IFERROR(E13/100*H13,0))</f>
        <v/>
      </c>
      <c r="N13" s="32">
        <f>IF(OR(E13="",I13=""),"",IFERROR(E13/100*I13,0))</f>
        <v/>
      </c>
      <c r="O13" s="32">
        <f>IF(OR(E13="",J13=""),"",IFERROR(E13/100*J13,0))</f>
        <v/>
      </c>
      <c r="P13" s="32">
        <f>IF(OR(E13="",K13=""),"",IFERROR(E13/100*K13,0))</f>
        <v/>
      </c>
      <c r="Q13" s="30" t="n"/>
      <c r="R13" s="4" t="n"/>
    </row>
    <row r="14">
      <c r="A14" s="26" t="n"/>
      <c r="B14" s="3">
        <f>IF(A14="","",IFERROR(VLOOKUP(MOD(A14,7),$T$2:$U$8,2,FALSE),""))</f>
        <v/>
      </c>
      <c r="C14" s="4" t="n"/>
      <c r="D14" s="4" t="n"/>
      <c r="E14" s="27" t="n"/>
      <c r="F14" s="3">
        <f>IF(E14="","","g")</f>
        <v/>
      </c>
      <c r="G14" s="28">
        <f>IF(D14="","",IFERROR(VLOOKUP(D14,'Élelmiszer törzs'!$A$2:$G$101,3,FALSE),""))</f>
        <v/>
      </c>
      <c r="H14" s="29">
        <f>IF(D14="","",IFERROR(VLOOKUP(D14,'Élelmiszer törzs'!$A$2:$G$101,4,FALSE),""))</f>
        <v/>
      </c>
      <c r="I14" s="29">
        <f>IF(D14="","",IFERROR(VLOOKUP(D14,'Élelmiszer törzs'!$A$2:$G$101,5,FALSE),""))</f>
        <v/>
      </c>
      <c r="J14" s="29">
        <f>IF(D14="","",IFERROR(VLOOKUP(D14,'Élelmiszer törzs'!$A$2:$G$101,6,FALSE),""))</f>
        <v/>
      </c>
      <c r="K14" s="29">
        <f>IF(D14="","",IFERROR(VLOOKUP(D14,'Élelmiszer törzs'!$A$2:$G$101,7,FALSE),""))</f>
        <v/>
      </c>
      <c r="L14" s="28">
        <f>IF(OR(E14="",G14=""),"",IFERROR(E14/100*G14,0))</f>
        <v/>
      </c>
      <c r="M14" s="29">
        <f>IF(OR(E14="",H14=""),"",IFERROR(E14/100*H14,0))</f>
        <v/>
      </c>
      <c r="N14" s="29">
        <f>IF(OR(E14="",I14=""),"",IFERROR(E14/100*I14,0))</f>
        <v/>
      </c>
      <c r="O14" s="29">
        <f>IF(OR(E14="",J14=""),"",IFERROR(E14/100*J14,0))</f>
        <v/>
      </c>
      <c r="P14" s="29">
        <f>IF(OR(E14="",K14=""),"",IFERROR(E14/100*K14,0))</f>
        <v/>
      </c>
      <c r="Q14" s="30" t="n"/>
      <c r="R14" s="4" t="n"/>
    </row>
    <row r="15">
      <c r="A15" s="26" t="n"/>
      <c r="B15" s="9">
        <f>IF(A15="","",IFERROR(VLOOKUP(MOD(A15,7),$T$2:$U$8,2,FALSE),""))</f>
        <v/>
      </c>
      <c r="C15" s="4" t="n"/>
      <c r="D15" s="4" t="n"/>
      <c r="E15" s="27" t="n"/>
      <c r="F15" s="9">
        <f>IF(E15="","","g")</f>
        <v/>
      </c>
      <c r="G15" s="31">
        <f>IF(D15="","",IFERROR(VLOOKUP(D15,'Élelmiszer törzs'!$A$2:$G$101,3,FALSE),""))</f>
        <v/>
      </c>
      <c r="H15" s="32">
        <f>IF(D15="","",IFERROR(VLOOKUP(D15,'Élelmiszer törzs'!$A$2:$G$101,4,FALSE),""))</f>
        <v/>
      </c>
      <c r="I15" s="32">
        <f>IF(D15="","",IFERROR(VLOOKUP(D15,'Élelmiszer törzs'!$A$2:$G$101,5,FALSE),""))</f>
        <v/>
      </c>
      <c r="J15" s="32">
        <f>IF(D15="","",IFERROR(VLOOKUP(D15,'Élelmiszer törzs'!$A$2:$G$101,6,FALSE),""))</f>
        <v/>
      </c>
      <c r="K15" s="32">
        <f>IF(D15="","",IFERROR(VLOOKUP(D15,'Élelmiszer törzs'!$A$2:$G$101,7,FALSE),""))</f>
        <v/>
      </c>
      <c r="L15" s="31">
        <f>IF(OR(E15="",G15=""),"",IFERROR(E15/100*G15,0))</f>
        <v/>
      </c>
      <c r="M15" s="32">
        <f>IF(OR(E15="",H15=""),"",IFERROR(E15/100*H15,0))</f>
        <v/>
      </c>
      <c r="N15" s="32">
        <f>IF(OR(E15="",I15=""),"",IFERROR(E15/100*I15,0))</f>
        <v/>
      </c>
      <c r="O15" s="32">
        <f>IF(OR(E15="",J15=""),"",IFERROR(E15/100*J15,0))</f>
        <v/>
      </c>
      <c r="P15" s="32">
        <f>IF(OR(E15="",K15=""),"",IFERROR(E15/100*K15,0))</f>
        <v/>
      </c>
      <c r="Q15" s="30" t="n"/>
      <c r="R15" s="4" t="n"/>
    </row>
    <row r="16">
      <c r="A16" s="26" t="n"/>
      <c r="B16" s="3">
        <f>IF(A16="","",IFERROR(VLOOKUP(MOD(A16,7),$T$2:$U$8,2,FALSE),""))</f>
        <v/>
      </c>
      <c r="C16" s="4" t="n"/>
      <c r="D16" s="4" t="n"/>
      <c r="E16" s="27" t="n"/>
      <c r="F16" s="3">
        <f>IF(E16="","","g")</f>
        <v/>
      </c>
      <c r="G16" s="28">
        <f>IF(D16="","",IFERROR(VLOOKUP(D16,'Élelmiszer törzs'!$A$2:$G$101,3,FALSE),""))</f>
        <v/>
      </c>
      <c r="H16" s="29">
        <f>IF(D16="","",IFERROR(VLOOKUP(D16,'Élelmiszer törzs'!$A$2:$G$101,4,FALSE),""))</f>
        <v/>
      </c>
      <c r="I16" s="29">
        <f>IF(D16="","",IFERROR(VLOOKUP(D16,'Élelmiszer törzs'!$A$2:$G$101,5,FALSE),""))</f>
        <v/>
      </c>
      <c r="J16" s="29">
        <f>IF(D16="","",IFERROR(VLOOKUP(D16,'Élelmiszer törzs'!$A$2:$G$101,6,FALSE),""))</f>
        <v/>
      </c>
      <c r="K16" s="29">
        <f>IF(D16="","",IFERROR(VLOOKUP(D16,'Élelmiszer törzs'!$A$2:$G$101,7,FALSE),""))</f>
        <v/>
      </c>
      <c r="L16" s="28">
        <f>IF(OR(E16="",G16=""),"",IFERROR(E16/100*G16,0))</f>
        <v/>
      </c>
      <c r="M16" s="29">
        <f>IF(OR(E16="",H16=""),"",IFERROR(E16/100*H16,0))</f>
        <v/>
      </c>
      <c r="N16" s="29">
        <f>IF(OR(E16="",I16=""),"",IFERROR(E16/100*I16,0))</f>
        <v/>
      </c>
      <c r="O16" s="29">
        <f>IF(OR(E16="",J16=""),"",IFERROR(E16/100*J16,0))</f>
        <v/>
      </c>
      <c r="P16" s="29">
        <f>IF(OR(E16="",K16=""),"",IFERROR(E16/100*K16,0))</f>
        <v/>
      </c>
      <c r="Q16" s="30" t="n"/>
      <c r="R16" s="4" t="n"/>
    </row>
    <row r="17">
      <c r="A17" s="26" t="n"/>
      <c r="B17" s="9">
        <f>IF(A17="","",IFERROR(VLOOKUP(MOD(A17,7),$T$2:$U$8,2,FALSE),""))</f>
        <v/>
      </c>
      <c r="C17" s="4" t="n"/>
      <c r="D17" s="4" t="n"/>
      <c r="E17" s="27" t="n"/>
      <c r="F17" s="9">
        <f>IF(E17="","","g")</f>
        <v/>
      </c>
      <c r="G17" s="31">
        <f>IF(D17="","",IFERROR(VLOOKUP(D17,'Élelmiszer törzs'!$A$2:$G$101,3,FALSE),""))</f>
        <v/>
      </c>
      <c r="H17" s="32">
        <f>IF(D17="","",IFERROR(VLOOKUP(D17,'Élelmiszer törzs'!$A$2:$G$101,4,FALSE),""))</f>
        <v/>
      </c>
      <c r="I17" s="32">
        <f>IF(D17="","",IFERROR(VLOOKUP(D17,'Élelmiszer törzs'!$A$2:$G$101,5,FALSE),""))</f>
        <v/>
      </c>
      <c r="J17" s="32">
        <f>IF(D17="","",IFERROR(VLOOKUP(D17,'Élelmiszer törzs'!$A$2:$G$101,6,FALSE),""))</f>
        <v/>
      </c>
      <c r="K17" s="32">
        <f>IF(D17="","",IFERROR(VLOOKUP(D17,'Élelmiszer törzs'!$A$2:$G$101,7,FALSE),""))</f>
        <v/>
      </c>
      <c r="L17" s="31">
        <f>IF(OR(E17="",G17=""),"",IFERROR(E17/100*G17,0))</f>
        <v/>
      </c>
      <c r="M17" s="32">
        <f>IF(OR(E17="",H17=""),"",IFERROR(E17/100*H17,0))</f>
        <v/>
      </c>
      <c r="N17" s="32">
        <f>IF(OR(E17="",I17=""),"",IFERROR(E17/100*I17,0))</f>
        <v/>
      </c>
      <c r="O17" s="32">
        <f>IF(OR(E17="",J17=""),"",IFERROR(E17/100*J17,0))</f>
        <v/>
      </c>
      <c r="P17" s="32">
        <f>IF(OR(E17="",K17=""),"",IFERROR(E17/100*K17,0))</f>
        <v/>
      </c>
      <c r="Q17" s="30" t="n"/>
      <c r="R17" s="4" t="n"/>
    </row>
    <row r="18">
      <c r="A18" s="26" t="n"/>
      <c r="B18" s="3">
        <f>IF(A18="","",IFERROR(VLOOKUP(MOD(A18,7),$T$2:$U$8,2,FALSE),""))</f>
        <v/>
      </c>
      <c r="C18" s="4" t="n"/>
      <c r="D18" s="4" t="n"/>
      <c r="E18" s="27" t="n"/>
      <c r="F18" s="3">
        <f>IF(E18="","","g")</f>
        <v/>
      </c>
      <c r="G18" s="28">
        <f>IF(D18="","",IFERROR(VLOOKUP(D18,'Élelmiszer törzs'!$A$2:$G$101,3,FALSE),""))</f>
        <v/>
      </c>
      <c r="H18" s="29">
        <f>IF(D18="","",IFERROR(VLOOKUP(D18,'Élelmiszer törzs'!$A$2:$G$101,4,FALSE),""))</f>
        <v/>
      </c>
      <c r="I18" s="29">
        <f>IF(D18="","",IFERROR(VLOOKUP(D18,'Élelmiszer törzs'!$A$2:$G$101,5,FALSE),""))</f>
        <v/>
      </c>
      <c r="J18" s="29">
        <f>IF(D18="","",IFERROR(VLOOKUP(D18,'Élelmiszer törzs'!$A$2:$G$101,6,FALSE),""))</f>
        <v/>
      </c>
      <c r="K18" s="29">
        <f>IF(D18="","",IFERROR(VLOOKUP(D18,'Élelmiszer törzs'!$A$2:$G$101,7,FALSE),""))</f>
        <v/>
      </c>
      <c r="L18" s="28">
        <f>IF(OR(E18="",G18=""),"",IFERROR(E18/100*G18,0))</f>
        <v/>
      </c>
      <c r="M18" s="29">
        <f>IF(OR(E18="",H18=""),"",IFERROR(E18/100*H18,0))</f>
        <v/>
      </c>
      <c r="N18" s="29">
        <f>IF(OR(E18="",I18=""),"",IFERROR(E18/100*I18,0))</f>
        <v/>
      </c>
      <c r="O18" s="29">
        <f>IF(OR(E18="",J18=""),"",IFERROR(E18/100*J18,0))</f>
        <v/>
      </c>
      <c r="P18" s="29">
        <f>IF(OR(E18="",K18=""),"",IFERROR(E18/100*K18,0))</f>
        <v/>
      </c>
      <c r="Q18" s="30" t="n"/>
      <c r="R18" s="4" t="n"/>
    </row>
    <row r="19">
      <c r="A19" s="26" t="n"/>
      <c r="B19" s="9">
        <f>IF(A19="","",IFERROR(VLOOKUP(MOD(A19,7),$T$2:$U$8,2,FALSE),""))</f>
        <v/>
      </c>
      <c r="C19" s="4" t="n"/>
      <c r="D19" s="4" t="n"/>
      <c r="E19" s="27" t="n"/>
      <c r="F19" s="9">
        <f>IF(E19="","","g")</f>
        <v/>
      </c>
      <c r="G19" s="31">
        <f>IF(D19="","",IFERROR(VLOOKUP(D19,'Élelmiszer törzs'!$A$2:$G$101,3,FALSE),""))</f>
        <v/>
      </c>
      <c r="H19" s="32">
        <f>IF(D19="","",IFERROR(VLOOKUP(D19,'Élelmiszer törzs'!$A$2:$G$101,4,FALSE),""))</f>
        <v/>
      </c>
      <c r="I19" s="32">
        <f>IF(D19="","",IFERROR(VLOOKUP(D19,'Élelmiszer törzs'!$A$2:$G$101,5,FALSE),""))</f>
        <v/>
      </c>
      <c r="J19" s="32">
        <f>IF(D19="","",IFERROR(VLOOKUP(D19,'Élelmiszer törzs'!$A$2:$G$101,6,FALSE),""))</f>
        <v/>
      </c>
      <c r="K19" s="32">
        <f>IF(D19="","",IFERROR(VLOOKUP(D19,'Élelmiszer törzs'!$A$2:$G$101,7,FALSE),""))</f>
        <v/>
      </c>
      <c r="L19" s="31">
        <f>IF(OR(E19="",G19=""),"",IFERROR(E19/100*G19,0))</f>
        <v/>
      </c>
      <c r="M19" s="32">
        <f>IF(OR(E19="",H19=""),"",IFERROR(E19/100*H19,0))</f>
        <v/>
      </c>
      <c r="N19" s="32">
        <f>IF(OR(E19="",I19=""),"",IFERROR(E19/100*I19,0))</f>
        <v/>
      </c>
      <c r="O19" s="32">
        <f>IF(OR(E19="",J19=""),"",IFERROR(E19/100*J19,0))</f>
        <v/>
      </c>
      <c r="P19" s="32">
        <f>IF(OR(E19="",K19=""),"",IFERROR(E19/100*K19,0))</f>
        <v/>
      </c>
      <c r="Q19" s="30" t="n"/>
      <c r="R19" s="4" t="n"/>
    </row>
    <row r="20">
      <c r="A20" s="26" t="n"/>
      <c r="B20" s="3">
        <f>IF(A20="","",IFERROR(VLOOKUP(MOD(A20,7),$T$2:$U$8,2,FALSE),""))</f>
        <v/>
      </c>
      <c r="C20" s="4" t="n"/>
      <c r="D20" s="4" t="n"/>
      <c r="E20" s="27" t="n"/>
      <c r="F20" s="3">
        <f>IF(E20="","","g")</f>
        <v/>
      </c>
      <c r="G20" s="28">
        <f>IF(D20="","",IFERROR(VLOOKUP(D20,'Élelmiszer törzs'!$A$2:$G$101,3,FALSE),""))</f>
        <v/>
      </c>
      <c r="H20" s="29">
        <f>IF(D20="","",IFERROR(VLOOKUP(D20,'Élelmiszer törzs'!$A$2:$G$101,4,FALSE),""))</f>
        <v/>
      </c>
      <c r="I20" s="29">
        <f>IF(D20="","",IFERROR(VLOOKUP(D20,'Élelmiszer törzs'!$A$2:$G$101,5,FALSE),""))</f>
        <v/>
      </c>
      <c r="J20" s="29">
        <f>IF(D20="","",IFERROR(VLOOKUP(D20,'Élelmiszer törzs'!$A$2:$G$101,6,FALSE),""))</f>
        <v/>
      </c>
      <c r="K20" s="29">
        <f>IF(D20="","",IFERROR(VLOOKUP(D20,'Élelmiszer törzs'!$A$2:$G$101,7,FALSE),""))</f>
        <v/>
      </c>
      <c r="L20" s="28">
        <f>IF(OR(E20="",G20=""),"",IFERROR(E20/100*G20,0))</f>
        <v/>
      </c>
      <c r="M20" s="29">
        <f>IF(OR(E20="",H20=""),"",IFERROR(E20/100*H20,0))</f>
        <v/>
      </c>
      <c r="N20" s="29">
        <f>IF(OR(E20="",I20=""),"",IFERROR(E20/100*I20,0))</f>
        <v/>
      </c>
      <c r="O20" s="29">
        <f>IF(OR(E20="",J20=""),"",IFERROR(E20/100*J20,0))</f>
        <v/>
      </c>
      <c r="P20" s="29">
        <f>IF(OR(E20="",K20=""),"",IFERROR(E20/100*K20,0))</f>
        <v/>
      </c>
      <c r="Q20" s="30" t="n"/>
      <c r="R20" s="4" t="n"/>
    </row>
    <row r="21">
      <c r="A21" s="26" t="n"/>
      <c r="B21" s="9">
        <f>IF(A21="","",IFERROR(VLOOKUP(MOD(A21,7),$T$2:$U$8,2,FALSE),""))</f>
        <v/>
      </c>
      <c r="C21" s="4" t="n"/>
      <c r="D21" s="4" t="n"/>
      <c r="E21" s="27" t="n"/>
      <c r="F21" s="9">
        <f>IF(E21="","","g")</f>
        <v/>
      </c>
      <c r="G21" s="31">
        <f>IF(D21="","",IFERROR(VLOOKUP(D21,'Élelmiszer törzs'!$A$2:$G$101,3,FALSE),""))</f>
        <v/>
      </c>
      <c r="H21" s="32">
        <f>IF(D21="","",IFERROR(VLOOKUP(D21,'Élelmiszer törzs'!$A$2:$G$101,4,FALSE),""))</f>
        <v/>
      </c>
      <c r="I21" s="32">
        <f>IF(D21="","",IFERROR(VLOOKUP(D21,'Élelmiszer törzs'!$A$2:$G$101,5,FALSE),""))</f>
        <v/>
      </c>
      <c r="J21" s="32">
        <f>IF(D21="","",IFERROR(VLOOKUP(D21,'Élelmiszer törzs'!$A$2:$G$101,6,FALSE),""))</f>
        <v/>
      </c>
      <c r="K21" s="32">
        <f>IF(D21="","",IFERROR(VLOOKUP(D21,'Élelmiszer törzs'!$A$2:$G$101,7,FALSE),""))</f>
        <v/>
      </c>
      <c r="L21" s="31">
        <f>IF(OR(E21="",G21=""),"",IFERROR(E21/100*G21,0))</f>
        <v/>
      </c>
      <c r="M21" s="32">
        <f>IF(OR(E21="",H21=""),"",IFERROR(E21/100*H21,0))</f>
        <v/>
      </c>
      <c r="N21" s="32">
        <f>IF(OR(E21="",I21=""),"",IFERROR(E21/100*I21,0))</f>
        <v/>
      </c>
      <c r="O21" s="32">
        <f>IF(OR(E21="",J21=""),"",IFERROR(E21/100*J21,0))</f>
        <v/>
      </c>
      <c r="P21" s="32">
        <f>IF(OR(E21="",K21=""),"",IFERROR(E21/100*K21,0))</f>
        <v/>
      </c>
      <c r="Q21" s="30" t="n"/>
      <c r="R21" s="4" t="n"/>
    </row>
    <row r="22">
      <c r="A22" s="26" t="n"/>
      <c r="B22" s="3">
        <f>IF(A22="","",IFERROR(VLOOKUP(MOD(A22,7),$T$2:$U$8,2,FALSE),""))</f>
        <v/>
      </c>
      <c r="C22" s="4" t="n"/>
      <c r="D22" s="4" t="n"/>
      <c r="E22" s="27" t="n"/>
      <c r="F22" s="3">
        <f>IF(E22="","","g")</f>
        <v/>
      </c>
      <c r="G22" s="28">
        <f>IF(D22="","",IFERROR(VLOOKUP(D22,'Élelmiszer törzs'!$A$2:$G$101,3,FALSE),""))</f>
        <v/>
      </c>
      <c r="H22" s="29">
        <f>IF(D22="","",IFERROR(VLOOKUP(D22,'Élelmiszer törzs'!$A$2:$G$101,4,FALSE),""))</f>
        <v/>
      </c>
      <c r="I22" s="29">
        <f>IF(D22="","",IFERROR(VLOOKUP(D22,'Élelmiszer törzs'!$A$2:$G$101,5,FALSE),""))</f>
        <v/>
      </c>
      <c r="J22" s="29">
        <f>IF(D22="","",IFERROR(VLOOKUP(D22,'Élelmiszer törzs'!$A$2:$G$101,6,FALSE),""))</f>
        <v/>
      </c>
      <c r="K22" s="29">
        <f>IF(D22="","",IFERROR(VLOOKUP(D22,'Élelmiszer törzs'!$A$2:$G$101,7,FALSE),""))</f>
        <v/>
      </c>
      <c r="L22" s="28">
        <f>IF(OR(E22="",G22=""),"",IFERROR(E22/100*G22,0))</f>
        <v/>
      </c>
      <c r="M22" s="29">
        <f>IF(OR(E22="",H22=""),"",IFERROR(E22/100*H22,0))</f>
        <v/>
      </c>
      <c r="N22" s="29">
        <f>IF(OR(E22="",I22=""),"",IFERROR(E22/100*I22,0))</f>
        <v/>
      </c>
      <c r="O22" s="29">
        <f>IF(OR(E22="",J22=""),"",IFERROR(E22/100*J22,0))</f>
        <v/>
      </c>
      <c r="P22" s="29">
        <f>IF(OR(E22="",K22=""),"",IFERROR(E22/100*K22,0))</f>
        <v/>
      </c>
      <c r="Q22" s="30" t="n"/>
      <c r="R22" s="4" t="n"/>
    </row>
    <row r="23">
      <c r="A23" s="26" t="n"/>
      <c r="B23" s="9">
        <f>IF(A23="","",IFERROR(VLOOKUP(MOD(A23,7),$T$2:$U$8,2,FALSE),""))</f>
        <v/>
      </c>
      <c r="C23" s="4" t="n"/>
      <c r="D23" s="4" t="n"/>
      <c r="E23" s="27" t="n"/>
      <c r="F23" s="9">
        <f>IF(E23="","","g")</f>
        <v/>
      </c>
      <c r="G23" s="31">
        <f>IF(D23="","",IFERROR(VLOOKUP(D23,'Élelmiszer törzs'!$A$2:$G$101,3,FALSE),""))</f>
        <v/>
      </c>
      <c r="H23" s="32">
        <f>IF(D23="","",IFERROR(VLOOKUP(D23,'Élelmiszer törzs'!$A$2:$G$101,4,FALSE),""))</f>
        <v/>
      </c>
      <c r="I23" s="32">
        <f>IF(D23="","",IFERROR(VLOOKUP(D23,'Élelmiszer törzs'!$A$2:$G$101,5,FALSE),""))</f>
        <v/>
      </c>
      <c r="J23" s="32">
        <f>IF(D23="","",IFERROR(VLOOKUP(D23,'Élelmiszer törzs'!$A$2:$G$101,6,FALSE),""))</f>
        <v/>
      </c>
      <c r="K23" s="32">
        <f>IF(D23="","",IFERROR(VLOOKUP(D23,'Élelmiszer törzs'!$A$2:$G$101,7,FALSE),""))</f>
        <v/>
      </c>
      <c r="L23" s="31">
        <f>IF(OR(E23="",G23=""),"",IFERROR(E23/100*G23,0))</f>
        <v/>
      </c>
      <c r="M23" s="32">
        <f>IF(OR(E23="",H23=""),"",IFERROR(E23/100*H23,0))</f>
        <v/>
      </c>
      <c r="N23" s="32">
        <f>IF(OR(E23="",I23=""),"",IFERROR(E23/100*I23,0))</f>
        <v/>
      </c>
      <c r="O23" s="32">
        <f>IF(OR(E23="",J23=""),"",IFERROR(E23/100*J23,0))</f>
        <v/>
      </c>
      <c r="P23" s="32">
        <f>IF(OR(E23="",K23=""),"",IFERROR(E23/100*K23,0))</f>
        <v/>
      </c>
      <c r="Q23" s="30" t="n"/>
      <c r="R23" s="4" t="n"/>
    </row>
    <row r="24">
      <c r="A24" s="26" t="n"/>
      <c r="B24" s="3">
        <f>IF(A24="","",IFERROR(VLOOKUP(MOD(A24,7),$T$2:$U$8,2,FALSE),""))</f>
        <v/>
      </c>
      <c r="C24" s="4" t="n"/>
      <c r="D24" s="4" t="n"/>
      <c r="E24" s="27" t="n"/>
      <c r="F24" s="3">
        <f>IF(E24="","","g")</f>
        <v/>
      </c>
      <c r="G24" s="28">
        <f>IF(D24="","",IFERROR(VLOOKUP(D24,'Élelmiszer törzs'!$A$2:$G$101,3,FALSE),""))</f>
        <v/>
      </c>
      <c r="H24" s="29">
        <f>IF(D24="","",IFERROR(VLOOKUP(D24,'Élelmiszer törzs'!$A$2:$G$101,4,FALSE),""))</f>
        <v/>
      </c>
      <c r="I24" s="29">
        <f>IF(D24="","",IFERROR(VLOOKUP(D24,'Élelmiszer törzs'!$A$2:$G$101,5,FALSE),""))</f>
        <v/>
      </c>
      <c r="J24" s="29">
        <f>IF(D24="","",IFERROR(VLOOKUP(D24,'Élelmiszer törzs'!$A$2:$G$101,6,FALSE),""))</f>
        <v/>
      </c>
      <c r="K24" s="29">
        <f>IF(D24="","",IFERROR(VLOOKUP(D24,'Élelmiszer törzs'!$A$2:$G$101,7,FALSE),""))</f>
        <v/>
      </c>
      <c r="L24" s="28">
        <f>IF(OR(E24="",G24=""),"",IFERROR(E24/100*G24,0))</f>
        <v/>
      </c>
      <c r="M24" s="29">
        <f>IF(OR(E24="",H24=""),"",IFERROR(E24/100*H24,0))</f>
        <v/>
      </c>
      <c r="N24" s="29">
        <f>IF(OR(E24="",I24=""),"",IFERROR(E24/100*I24,0))</f>
        <v/>
      </c>
      <c r="O24" s="29">
        <f>IF(OR(E24="",J24=""),"",IFERROR(E24/100*J24,0))</f>
        <v/>
      </c>
      <c r="P24" s="29">
        <f>IF(OR(E24="",K24=""),"",IFERROR(E24/100*K24,0))</f>
        <v/>
      </c>
      <c r="Q24" s="30" t="n"/>
      <c r="R24" s="4" t="n"/>
    </row>
    <row r="25">
      <c r="A25" s="26" t="n"/>
      <c r="B25" s="9">
        <f>IF(A25="","",IFERROR(VLOOKUP(MOD(A25,7),$T$2:$U$8,2,FALSE),""))</f>
        <v/>
      </c>
      <c r="C25" s="4" t="n"/>
      <c r="D25" s="4" t="n"/>
      <c r="E25" s="27" t="n"/>
      <c r="F25" s="9">
        <f>IF(E25="","","g")</f>
        <v/>
      </c>
      <c r="G25" s="31">
        <f>IF(D25="","",IFERROR(VLOOKUP(D25,'Élelmiszer törzs'!$A$2:$G$101,3,FALSE),""))</f>
        <v/>
      </c>
      <c r="H25" s="32">
        <f>IF(D25="","",IFERROR(VLOOKUP(D25,'Élelmiszer törzs'!$A$2:$G$101,4,FALSE),""))</f>
        <v/>
      </c>
      <c r="I25" s="32">
        <f>IF(D25="","",IFERROR(VLOOKUP(D25,'Élelmiszer törzs'!$A$2:$G$101,5,FALSE),""))</f>
        <v/>
      </c>
      <c r="J25" s="32">
        <f>IF(D25="","",IFERROR(VLOOKUP(D25,'Élelmiszer törzs'!$A$2:$G$101,6,FALSE),""))</f>
        <v/>
      </c>
      <c r="K25" s="32">
        <f>IF(D25="","",IFERROR(VLOOKUP(D25,'Élelmiszer törzs'!$A$2:$G$101,7,FALSE),""))</f>
        <v/>
      </c>
      <c r="L25" s="31">
        <f>IF(OR(E25="",G25=""),"",IFERROR(E25/100*G25,0))</f>
        <v/>
      </c>
      <c r="M25" s="32">
        <f>IF(OR(E25="",H25=""),"",IFERROR(E25/100*H25,0))</f>
        <v/>
      </c>
      <c r="N25" s="32">
        <f>IF(OR(E25="",I25=""),"",IFERROR(E25/100*I25,0))</f>
        <v/>
      </c>
      <c r="O25" s="32">
        <f>IF(OR(E25="",J25=""),"",IFERROR(E25/100*J25,0))</f>
        <v/>
      </c>
      <c r="P25" s="32">
        <f>IF(OR(E25="",K25=""),"",IFERROR(E25/100*K25,0))</f>
        <v/>
      </c>
      <c r="Q25" s="30" t="n"/>
      <c r="R25" s="4" t="n"/>
    </row>
    <row r="26">
      <c r="A26" s="26" t="n"/>
      <c r="B26" s="3">
        <f>IF(A26="","",IFERROR(VLOOKUP(MOD(A26,7),$T$2:$U$8,2,FALSE),""))</f>
        <v/>
      </c>
      <c r="C26" s="4" t="n"/>
      <c r="D26" s="4" t="n"/>
      <c r="E26" s="27" t="n"/>
      <c r="F26" s="3">
        <f>IF(E26="","","g")</f>
        <v/>
      </c>
      <c r="G26" s="28">
        <f>IF(D26="","",IFERROR(VLOOKUP(D26,'Élelmiszer törzs'!$A$2:$G$101,3,FALSE),""))</f>
        <v/>
      </c>
      <c r="H26" s="29">
        <f>IF(D26="","",IFERROR(VLOOKUP(D26,'Élelmiszer törzs'!$A$2:$G$101,4,FALSE),""))</f>
        <v/>
      </c>
      <c r="I26" s="29">
        <f>IF(D26="","",IFERROR(VLOOKUP(D26,'Élelmiszer törzs'!$A$2:$G$101,5,FALSE),""))</f>
        <v/>
      </c>
      <c r="J26" s="29">
        <f>IF(D26="","",IFERROR(VLOOKUP(D26,'Élelmiszer törzs'!$A$2:$G$101,6,FALSE),""))</f>
        <v/>
      </c>
      <c r="K26" s="29">
        <f>IF(D26="","",IFERROR(VLOOKUP(D26,'Élelmiszer törzs'!$A$2:$G$101,7,FALSE),""))</f>
        <v/>
      </c>
      <c r="L26" s="28">
        <f>IF(OR(E26="",G26=""),"",IFERROR(E26/100*G26,0))</f>
        <v/>
      </c>
      <c r="M26" s="29">
        <f>IF(OR(E26="",H26=""),"",IFERROR(E26/100*H26,0))</f>
        <v/>
      </c>
      <c r="N26" s="29">
        <f>IF(OR(E26="",I26=""),"",IFERROR(E26/100*I26,0))</f>
        <v/>
      </c>
      <c r="O26" s="29">
        <f>IF(OR(E26="",J26=""),"",IFERROR(E26/100*J26,0))</f>
        <v/>
      </c>
      <c r="P26" s="29">
        <f>IF(OR(E26="",K26=""),"",IFERROR(E26/100*K26,0))</f>
        <v/>
      </c>
      <c r="Q26" s="30" t="n"/>
      <c r="R26" s="4" t="n"/>
    </row>
    <row r="27">
      <c r="A27" s="26" t="n"/>
      <c r="B27" s="9">
        <f>IF(A27="","",IFERROR(VLOOKUP(MOD(A27,7),$T$2:$U$8,2,FALSE),""))</f>
        <v/>
      </c>
      <c r="C27" s="4" t="n"/>
      <c r="D27" s="4" t="n"/>
      <c r="E27" s="27" t="n"/>
      <c r="F27" s="9">
        <f>IF(E27="","","g")</f>
        <v/>
      </c>
      <c r="G27" s="31">
        <f>IF(D27="","",IFERROR(VLOOKUP(D27,'Élelmiszer törzs'!$A$2:$G$101,3,FALSE),""))</f>
        <v/>
      </c>
      <c r="H27" s="32">
        <f>IF(D27="","",IFERROR(VLOOKUP(D27,'Élelmiszer törzs'!$A$2:$G$101,4,FALSE),""))</f>
        <v/>
      </c>
      <c r="I27" s="32">
        <f>IF(D27="","",IFERROR(VLOOKUP(D27,'Élelmiszer törzs'!$A$2:$G$101,5,FALSE),""))</f>
        <v/>
      </c>
      <c r="J27" s="32">
        <f>IF(D27="","",IFERROR(VLOOKUP(D27,'Élelmiszer törzs'!$A$2:$G$101,6,FALSE),""))</f>
        <v/>
      </c>
      <c r="K27" s="32">
        <f>IF(D27="","",IFERROR(VLOOKUP(D27,'Élelmiszer törzs'!$A$2:$G$101,7,FALSE),""))</f>
        <v/>
      </c>
      <c r="L27" s="31">
        <f>IF(OR(E27="",G27=""),"",IFERROR(E27/100*G27,0))</f>
        <v/>
      </c>
      <c r="M27" s="32">
        <f>IF(OR(E27="",H27=""),"",IFERROR(E27/100*H27,0))</f>
        <v/>
      </c>
      <c r="N27" s="32">
        <f>IF(OR(E27="",I27=""),"",IFERROR(E27/100*I27,0))</f>
        <v/>
      </c>
      <c r="O27" s="32">
        <f>IF(OR(E27="",J27=""),"",IFERROR(E27/100*J27,0))</f>
        <v/>
      </c>
      <c r="P27" s="32">
        <f>IF(OR(E27="",K27=""),"",IFERROR(E27/100*K27,0))</f>
        <v/>
      </c>
      <c r="Q27" s="30" t="n"/>
      <c r="R27" s="4" t="n"/>
    </row>
    <row r="28">
      <c r="A28" s="26" t="n"/>
      <c r="B28" s="3">
        <f>IF(A28="","",IFERROR(VLOOKUP(MOD(A28,7),$T$2:$U$8,2,FALSE),""))</f>
        <v/>
      </c>
      <c r="C28" s="4" t="n"/>
      <c r="D28" s="4" t="n"/>
      <c r="E28" s="27" t="n"/>
      <c r="F28" s="3">
        <f>IF(E28="","","g")</f>
        <v/>
      </c>
      <c r="G28" s="28">
        <f>IF(D28="","",IFERROR(VLOOKUP(D28,'Élelmiszer törzs'!$A$2:$G$101,3,FALSE),""))</f>
        <v/>
      </c>
      <c r="H28" s="29">
        <f>IF(D28="","",IFERROR(VLOOKUP(D28,'Élelmiszer törzs'!$A$2:$G$101,4,FALSE),""))</f>
        <v/>
      </c>
      <c r="I28" s="29">
        <f>IF(D28="","",IFERROR(VLOOKUP(D28,'Élelmiszer törzs'!$A$2:$G$101,5,FALSE),""))</f>
        <v/>
      </c>
      <c r="J28" s="29">
        <f>IF(D28="","",IFERROR(VLOOKUP(D28,'Élelmiszer törzs'!$A$2:$G$101,6,FALSE),""))</f>
        <v/>
      </c>
      <c r="K28" s="29">
        <f>IF(D28="","",IFERROR(VLOOKUP(D28,'Élelmiszer törzs'!$A$2:$G$101,7,FALSE),""))</f>
        <v/>
      </c>
      <c r="L28" s="28">
        <f>IF(OR(E28="",G28=""),"",IFERROR(E28/100*G28,0))</f>
        <v/>
      </c>
      <c r="M28" s="29">
        <f>IF(OR(E28="",H28=""),"",IFERROR(E28/100*H28,0))</f>
        <v/>
      </c>
      <c r="N28" s="29">
        <f>IF(OR(E28="",I28=""),"",IFERROR(E28/100*I28,0))</f>
        <v/>
      </c>
      <c r="O28" s="29">
        <f>IF(OR(E28="",J28=""),"",IFERROR(E28/100*J28,0))</f>
        <v/>
      </c>
      <c r="P28" s="29">
        <f>IF(OR(E28="",K28=""),"",IFERROR(E28/100*K28,0))</f>
        <v/>
      </c>
      <c r="Q28" s="30" t="n"/>
      <c r="R28" s="4" t="n"/>
    </row>
    <row r="29">
      <c r="A29" s="26" t="n"/>
      <c r="B29" s="9">
        <f>IF(A29="","",IFERROR(VLOOKUP(MOD(A29,7),$T$2:$U$8,2,FALSE),""))</f>
        <v/>
      </c>
      <c r="C29" s="4" t="n"/>
      <c r="D29" s="4" t="n"/>
      <c r="E29" s="27" t="n"/>
      <c r="F29" s="9">
        <f>IF(E29="","","g")</f>
        <v/>
      </c>
      <c r="G29" s="31">
        <f>IF(D29="","",IFERROR(VLOOKUP(D29,'Élelmiszer törzs'!$A$2:$G$101,3,FALSE),""))</f>
        <v/>
      </c>
      <c r="H29" s="32">
        <f>IF(D29="","",IFERROR(VLOOKUP(D29,'Élelmiszer törzs'!$A$2:$G$101,4,FALSE),""))</f>
        <v/>
      </c>
      <c r="I29" s="32">
        <f>IF(D29="","",IFERROR(VLOOKUP(D29,'Élelmiszer törzs'!$A$2:$G$101,5,FALSE),""))</f>
        <v/>
      </c>
      <c r="J29" s="32">
        <f>IF(D29="","",IFERROR(VLOOKUP(D29,'Élelmiszer törzs'!$A$2:$G$101,6,FALSE),""))</f>
        <v/>
      </c>
      <c r="K29" s="32">
        <f>IF(D29="","",IFERROR(VLOOKUP(D29,'Élelmiszer törzs'!$A$2:$G$101,7,FALSE),""))</f>
        <v/>
      </c>
      <c r="L29" s="31">
        <f>IF(OR(E29="",G29=""),"",IFERROR(E29/100*G29,0))</f>
        <v/>
      </c>
      <c r="M29" s="32">
        <f>IF(OR(E29="",H29=""),"",IFERROR(E29/100*H29,0))</f>
        <v/>
      </c>
      <c r="N29" s="32">
        <f>IF(OR(E29="",I29=""),"",IFERROR(E29/100*I29,0))</f>
        <v/>
      </c>
      <c r="O29" s="32">
        <f>IF(OR(E29="",J29=""),"",IFERROR(E29/100*J29,0))</f>
        <v/>
      </c>
      <c r="P29" s="32">
        <f>IF(OR(E29="",K29=""),"",IFERROR(E29/100*K29,0))</f>
        <v/>
      </c>
      <c r="Q29" s="30" t="n"/>
      <c r="R29" s="4" t="n"/>
    </row>
    <row r="30">
      <c r="A30" s="26" t="n"/>
      <c r="B30" s="3">
        <f>IF(A30="","",IFERROR(VLOOKUP(MOD(A30,7),$T$2:$U$8,2,FALSE),""))</f>
        <v/>
      </c>
      <c r="C30" s="4" t="n"/>
      <c r="D30" s="4" t="n"/>
      <c r="E30" s="27" t="n"/>
      <c r="F30" s="3">
        <f>IF(E30="","","g")</f>
        <v/>
      </c>
      <c r="G30" s="28">
        <f>IF(D30="","",IFERROR(VLOOKUP(D30,'Élelmiszer törzs'!$A$2:$G$101,3,FALSE),""))</f>
        <v/>
      </c>
      <c r="H30" s="29">
        <f>IF(D30="","",IFERROR(VLOOKUP(D30,'Élelmiszer törzs'!$A$2:$G$101,4,FALSE),""))</f>
        <v/>
      </c>
      <c r="I30" s="29">
        <f>IF(D30="","",IFERROR(VLOOKUP(D30,'Élelmiszer törzs'!$A$2:$G$101,5,FALSE),""))</f>
        <v/>
      </c>
      <c r="J30" s="29">
        <f>IF(D30="","",IFERROR(VLOOKUP(D30,'Élelmiszer törzs'!$A$2:$G$101,6,FALSE),""))</f>
        <v/>
      </c>
      <c r="K30" s="29">
        <f>IF(D30="","",IFERROR(VLOOKUP(D30,'Élelmiszer törzs'!$A$2:$G$101,7,FALSE),""))</f>
        <v/>
      </c>
      <c r="L30" s="28">
        <f>IF(OR(E30="",G30=""),"",IFERROR(E30/100*G30,0))</f>
        <v/>
      </c>
      <c r="M30" s="29">
        <f>IF(OR(E30="",H30=""),"",IFERROR(E30/100*H30,0))</f>
        <v/>
      </c>
      <c r="N30" s="29">
        <f>IF(OR(E30="",I30=""),"",IFERROR(E30/100*I30,0))</f>
        <v/>
      </c>
      <c r="O30" s="29">
        <f>IF(OR(E30="",J30=""),"",IFERROR(E30/100*J30,0))</f>
        <v/>
      </c>
      <c r="P30" s="29">
        <f>IF(OR(E30="",K30=""),"",IFERROR(E30/100*K30,0))</f>
        <v/>
      </c>
      <c r="Q30" s="30" t="n"/>
      <c r="R30" s="4" t="n"/>
    </row>
    <row r="31">
      <c r="A31" s="26" t="n"/>
      <c r="B31" s="9">
        <f>IF(A31="","",IFERROR(VLOOKUP(MOD(A31,7),$T$2:$U$8,2,FALSE),""))</f>
        <v/>
      </c>
      <c r="C31" s="4" t="n"/>
      <c r="D31" s="4" t="n"/>
      <c r="E31" s="27" t="n"/>
      <c r="F31" s="9">
        <f>IF(E31="","","g")</f>
        <v/>
      </c>
      <c r="G31" s="31">
        <f>IF(D31="","",IFERROR(VLOOKUP(D31,'Élelmiszer törzs'!$A$2:$G$101,3,FALSE),""))</f>
        <v/>
      </c>
      <c r="H31" s="32">
        <f>IF(D31="","",IFERROR(VLOOKUP(D31,'Élelmiszer törzs'!$A$2:$G$101,4,FALSE),""))</f>
        <v/>
      </c>
      <c r="I31" s="32">
        <f>IF(D31="","",IFERROR(VLOOKUP(D31,'Élelmiszer törzs'!$A$2:$G$101,5,FALSE),""))</f>
        <v/>
      </c>
      <c r="J31" s="32">
        <f>IF(D31="","",IFERROR(VLOOKUP(D31,'Élelmiszer törzs'!$A$2:$G$101,6,FALSE),""))</f>
        <v/>
      </c>
      <c r="K31" s="32">
        <f>IF(D31="","",IFERROR(VLOOKUP(D31,'Élelmiszer törzs'!$A$2:$G$101,7,FALSE),""))</f>
        <v/>
      </c>
      <c r="L31" s="31">
        <f>IF(OR(E31="",G31=""),"",IFERROR(E31/100*G31,0))</f>
        <v/>
      </c>
      <c r="M31" s="32">
        <f>IF(OR(E31="",H31=""),"",IFERROR(E31/100*H31,0))</f>
        <v/>
      </c>
      <c r="N31" s="32">
        <f>IF(OR(E31="",I31=""),"",IFERROR(E31/100*I31,0))</f>
        <v/>
      </c>
      <c r="O31" s="32">
        <f>IF(OR(E31="",J31=""),"",IFERROR(E31/100*J31,0))</f>
        <v/>
      </c>
      <c r="P31" s="32">
        <f>IF(OR(E31="",K31=""),"",IFERROR(E31/100*K31,0))</f>
        <v/>
      </c>
      <c r="Q31" s="30" t="n"/>
      <c r="R31" s="4" t="n"/>
    </row>
    <row r="32">
      <c r="A32" s="26" t="n"/>
      <c r="B32" s="3">
        <f>IF(A32="","",IFERROR(VLOOKUP(MOD(A32,7),$T$2:$U$8,2,FALSE),""))</f>
        <v/>
      </c>
      <c r="C32" s="4" t="n"/>
      <c r="D32" s="4" t="n"/>
      <c r="E32" s="27" t="n"/>
      <c r="F32" s="3">
        <f>IF(E32="","","g")</f>
        <v/>
      </c>
      <c r="G32" s="28">
        <f>IF(D32="","",IFERROR(VLOOKUP(D32,'Élelmiszer törzs'!$A$2:$G$101,3,FALSE),""))</f>
        <v/>
      </c>
      <c r="H32" s="29">
        <f>IF(D32="","",IFERROR(VLOOKUP(D32,'Élelmiszer törzs'!$A$2:$G$101,4,FALSE),""))</f>
        <v/>
      </c>
      <c r="I32" s="29">
        <f>IF(D32="","",IFERROR(VLOOKUP(D32,'Élelmiszer törzs'!$A$2:$G$101,5,FALSE),""))</f>
        <v/>
      </c>
      <c r="J32" s="29">
        <f>IF(D32="","",IFERROR(VLOOKUP(D32,'Élelmiszer törzs'!$A$2:$G$101,6,FALSE),""))</f>
        <v/>
      </c>
      <c r="K32" s="29">
        <f>IF(D32="","",IFERROR(VLOOKUP(D32,'Élelmiszer törzs'!$A$2:$G$101,7,FALSE),""))</f>
        <v/>
      </c>
      <c r="L32" s="28">
        <f>IF(OR(E32="",G32=""),"",IFERROR(E32/100*G32,0))</f>
        <v/>
      </c>
      <c r="M32" s="29">
        <f>IF(OR(E32="",H32=""),"",IFERROR(E32/100*H32,0))</f>
        <v/>
      </c>
      <c r="N32" s="29">
        <f>IF(OR(E32="",I32=""),"",IFERROR(E32/100*I32,0))</f>
        <v/>
      </c>
      <c r="O32" s="29">
        <f>IF(OR(E32="",J32=""),"",IFERROR(E32/100*J32,0))</f>
        <v/>
      </c>
      <c r="P32" s="29">
        <f>IF(OR(E32="",K32=""),"",IFERROR(E32/100*K32,0))</f>
        <v/>
      </c>
      <c r="Q32" s="30" t="n"/>
      <c r="R32" s="4" t="n"/>
    </row>
    <row r="33">
      <c r="A33" s="26" t="n"/>
      <c r="B33" s="9">
        <f>IF(A33="","",IFERROR(VLOOKUP(MOD(A33,7),$T$2:$U$8,2,FALSE),""))</f>
        <v/>
      </c>
      <c r="C33" s="4" t="n"/>
      <c r="D33" s="4" t="n"/>
      <c r="E33" s="27" t="n"/>
      <c r="F33" s="9">
        <f>IF(E33="","","g")</f>
        <v/>
      </c>
      <c r="G33" s="31">
        <f>IF(D33="","",IFERROR(VLOOKUP(D33,'Élelmiszer törzs'!$A$2:$G$101,3,FALSE),""))</f>
        <v/>
      </c>
      <c r="H33" s="32">
        <f>IF(D33="","",IFERROR(VLOOKUP(D33,'Élelmiszer törzs'!$A$2:$G$101,4,FALSE),""))</f>
        <v/>
      </c>
      <c r="I33" s="32">
        <f>IF(D33="","",IFERROR(VLOOKUP(D33,'Élelmiszer törzs'!$A$2:$G$101,5,FALSE),""))</f>
        <v/>
      </c>
      <c r="J33" s="32">
        <f>IF(D33="","",IFERROR(VLOOKUP(D33,'Élelmiszer törzs'!$A$2:$G$101,6,FALSE),""))</f>
        <v/>
      </c>
      <c r="K33" s="32">
        <f>IF(D33="","",IFERROR(VLOOKUP(D33,'Élelmiszer törzs'!$A$2:$G$101,7,FALSE),""))</f>
        <v/>
      </c>
      <c r="L33" s="31">
        <f>IF(OR(E33="",G33=""),"",IFERROR(E33/100*G33,0))</f>
        <v/>
      </c>
      <c r="M33" s="32">
        <f>IF(OR(E33="",H33=""),"",IFERROR(E33/100*H33,0))</f>
        <v/>
      </c>
      <c r="N33" s="32">
        <f>IF(OR(E33="",I33=""),"",IFERROR(E33/100*I33,0))</f>
        <v/>
      </c>
      <c r="O33" s="32">
        <f>IF(OR(E33="",J33=""),"",IFERROR(E33/100*J33,0))</f>
        <v/>
      </c>
      <c r="P33" s="32">
        <f>IF(OR(E33="",K33=""),"",IFERROR(E33/100*K33,0))</f>
        <v/>
      </c>
      <c r="Q33" s="30" t="n"/>
      <c r="R33" s="4" t="n"/>
    </row>
    <row r="34">
      <c r="A34" s="26" t="n"/>
      <c r="B34" s="3">
        <f>IF(A34="","",IFERROR(VLOOKUP(MOD(A34,7),$T$2:$U$8,2,FALSE),""))</f>
        <v/>
      </c>
      <c r="C34" s="4" t="n"/>
      <c r="D34" s="4" t="n"/>
      <c r="E34" s="27" t="n"/>
      <c r="F34" s="3">
        <f>IF(E34="","","g")</f>
        <v/>
      </c>
      <c r="G34" s="28">
        <f>IF(D34="","",IFERROR(VLOOKUP(D34,'Élelmiszer törzs'!$A$2:$G$101,3,FALSE),""))</f>
        <v/>
      </c>
      <c r="H34" s="29">
        <f>IF(D34="","",IFERROR(VLOOKUP(D34,'Élelmiszer törzs'!$A$2:$G$101,4,FALSE),""))</f>
        <v/>
      </c>
      <c r="I34" s="29">
        <f>IF(D34="","",IFERROR(VLOOKUP(D34,'Élelmiszer törzs'!$A$2:$G$101,5,FALSE),""))</f>
        <v/>
      </c>
      <c r="J34" s="29">
        <f>IF(D34="","",IFERROR(VLOOKUP(D34,'Élelmiszer törzs'!$A$2:$G$101,6,FALSE),""))</f>
        <v/>
      </c>
      <c r="K34" s="29">
        <f>IF(D34="","",IFERROR(VLOOKUP(D34,'Élelmiszer törzs'!$A$2:$G$101,7,FALSE),""))</f>
        <v/>
      </c>
      <c r="L34" s="28">
        <f>IF(OR(E34="",G34=""),"",IFERROR(E34/100*G34,0))</f>
        <v/>
      </c>
      <c r="M34" s="29">
        <f>IF(OR(E34="",H34=""),"",IFERROR(E34/100*H34,0))</f>
        <v/>
      </c>
      <c r="N34" s="29">
        <f>IF(OR(E34="",I34=""),"",IFERROR(E34/100*I34,0))</f>
        <v/>
      </c>
      <c r="O34" s="29">
        <f>IF(OR(E34="",J34=""),"",IFERROR(E34/100*J34,0))</f>
        <v/>
      </c>
      <c r="P34" s="29">
        <f>IF(OR(E34="",K34=""),"",IFERROR(E34/100*K34,0))</f>
        <v/>
      </c>
      <c r="Q34" s="30" t="n"/>
      <c r="R34" s="4" t="n"/>
    </row>
    <row r="35">
      <c r="A35" s="26" t="n"/>
      <c r="B35" s="9">
        <f>IF(A35="","",IFERROR(VLOOKUP(MOD(A35,7),$T$2:$U$8,2,FALSE),""))</f>
        <v/>
      </c>
      <c r="C35" s="4" t="n"/>
      <c r="D35" s="4" t="n"/>
      <c r="E35" s="27" t="n"/>
      <c r="F35" s="9">
        <f>IF(E35="","","g")</f>
        <v/>
      </c>
      <c r="G35" s="31">
        <f>IF(D35="","",IFERROR(VLOOKUP(D35,'Élelmiszer törzs'!$A$2:$G$101,3,FALSE),""))</f>
        <v/>
      </c>
      <c r="H35" s="32">
        <f>IF(D35="","",IFERROR(VLOOKUP(D35,'Élelmiszer törzs'!$A$2:$G$101,4,FALSE),""))</f>
        <v/>
      </c>
      <c r="I35" s="32">
        <f>IF(D35="","",IFERROR(VLOOKUP(D35,'Élelmiszer törzs'!$A$2:$G$101,5,FALSE),""))</f>
        <v/>
      </c>
      <c r="J35" s="32">
        <f>IF(D35="","",IFERROR(VLOOKUP(D35,'Élelmiszer törzs'!$A$2:$G$101,6,FALSE),""))</f>
        <v/>
      </c>
      <c r="K35" s="32">
        <f>IF(D35="","",IFERROR(VLOOKUP(D35,'Élelmiszer törzs'!$A$2:$G$101,7,FALSE),""))</f>
        <v/>
      </c>
      <c r="L35" s="31">
        <f>IF(OR(E35="",G35=""),"",IFERROR(E35/100*G35,0))</f>
        <v/>
      </c>
      <c r="M35" s="32">
        <f>IF(OR(E35="",H35=""),"",IFERROR(E35/100*H35,0))</f>
        <v/>
      </c>
      <c r="N35" s="32">
        <f>IF(OR(E35="",I35=""),"",IFERROR(E35/100*I35,0))</f>
        <v/>
      </c>
      <c r="O35" s="32">
        <f>IF(OR(E35="",J35=""),"",IFERROR(E35/100*J35,0))</f>
        <v/>
      </c>
      <c r="P35" s="32">
        <f>IF(OR(E35="",K35=""),"",IFERROR(E35/100*K35,0))</f>
        <v/>
      </c>
      <c r="Q35" s="30" t="n"/>
      <c r="R35" s="4" t="n"/>
    </row>
    <row r="36">
      <c r="A36" s="26" t="n"/>
      <c r="B36" s="3">
        <f>IF(A36="","",IFERROR(VLOOKUP(MOD(A36,7),$T$2:$U$8,2,FALSE),""))</f>
        <v/>
      </c>
      <c r="C36" s="4" t="n"/>
      <c r="D36" s="4" t="n"/>
      <c r="E36" s="27" t="n"/>
      <c r="F36" s="3">
        <f>IF(E36="","","g")</f>
        <v/>
      </c>
      <c r="G36" s="28">
        <f>IF(D36="","",IFERROR(VLOOKUP(D36,'Élelmiszer törzs'!$A$2:$G$101,3,FALSE),""))</f>
        <v/>
      </c>
      <c r="H36" s="29">
        <f>IF(D36="","",IFERROR(VLOOKUP(D36,'Élelmiszer törzs'!$A$2:$G$101,4,FALSE),""))</f>
        <v/>
      </c>
      <c r="I36" s="29">
        <f>IF(D36="","",IFERROR(VLOOKUP(D36,'Élelmiszer törzs'!$A$2:$G$101,5,FALSE),""))</f>
        <v/>
      </c>
      <c r="J36" s="29">
        <f>IF(D36="","",IFERROR(VLOOKUP(D36,'Élelmiszer törzs'!$A$2:$G$101,6,FALSE),""))</f>
        <v/>
      </c>
      <c r="K36" s="29">
        <f>IF(D36="","",IFERROR(VLOOKUP(D36,'Élelmiszer törzs'!$A$2:$G$101,7,FALSE),""))</f>
        <v/>
      </c>
      <c r="L36" s="28">
        <f>IF(OR(E36="",G36=""),"",IFERROR(E36/100*G36,0))</f>
        <v/>
      </c>
      <c r="M36" s="29">
        <f>IF(OR(E36="",H36=""),"",IFERROR(E36/100*H36,0))</f>
        <v/>
      </c>
      <c r="N36" s="29">
        <f>IF(OR(E36="",I36=""),"",IFERROR(E36/100*I36,0))</f>
        <v/>
      </c>
      <c r="O36" s="29">
        <f>IF(OR(E36="",J36=""),"",IFERROR(E36/100*J36,0))</f>
        <v/>
      </c>
      <c r="P36" s="29">
        <f>IF(OR(E36="",K36=""),"",IFERROR(E36/100*K36,0))</f>
        <v/>
      </c>
      <c r="Q36" s="30" t="n"/>
      <c r="R36" s="4" t="n"/>
    </row>
    <row r="37">
      <c r="A37" s="26" t="n"/>
      <c r="B37" s="9">
        <f>IF(A37="","",IFERROR(VLOOKUP(MOD(A37,7),$T$2:$U$8,2,FALSE),""))</f>
        <v/>
      </c>
      <c r="C37" s="4" t="n"/>
      <c r="D37" s="4" t="n"/>
      <c r="E37" s="27" t="n"/>
      <c r="F37" s="9">
        <f>IF(E37="","","g")</f>
        <v/>
      </c>
      <c r="G37" s="31">
        <f>IF(D37="","",IFERROR(VLOOKUP(D37,'Élelmiszer törzs'!$A$2:$G$101,3,FALSE),""))</f>
        <v/>
      </c>
      <c r="H37" s="32">
        <f>IF(D37="","",IFERROR(VLOOKUP(D37,'Élelmiszer törzs'!$A$2:$G$101,4,FALSE),""))</f>
        <v/>
      </c>
      <c r="I37" s="32">
        <f>IF(D37="","",IFERROR(VLOOKUP(D37,'Élelmiszer törzs'!$A$2:$G$101,5,FALSE),""))</f>
        <v/>
      </c>
      <c r="J37" s="32">
        <f>IF(D37="","",IFERROR(VLOOKUP(D37,'Élelmiszer törzs'!$A$2:$G$101,6,FALSE),""))</f>
        <v/>
      </c>
      <c r="K37" s="32">
        <f>IF(D37="","",IFERROR(VLOOKUP(D37,'Élelmiszer törzs'!$A$2:$G$101,7,FALSE),""))</f>
        <v/>
      </c>
      <c r="L37" s="31">
        <f>IF(OR(E37="",G37=""),"",IFERROR(E37/100*G37,0))</f>
        <v/>
      </c>
      <c r="M37" s="32">
        <f>IF(OR(E37="",H37=""),"",IFERROR(E37/100*H37,0))</f>
        <v/>
      </c>
      <c r="N37" s="32">
        <f>IF(OR(E37="",I37=""),"",IFERROR(E37/100*I37,0))</f>
        <v/>
      </c>
      <c r="O37" s="32">
        <f>IF(OR(E37="",J37=""),"",IFERROR(E37/100*J37,0))</f>
        <v/>
      </c>
      <c r="P37" s="32">
        <f>IF(OR(E37="",K37=""),"",IFERROR(E37/100*K37,0))</f>
        <v/>
      </c>
      <c r="Q37" s="30" t="n"/>
      <c r="R37" s="4" t="n"/>
    </row>
    <row r="38">
      <c r="A38" s="26" t="n"/>
      <c r="B38" s="3">
        <f>IF(A38="","",IFERROR(VLOOKUP(MOD(A38,7),$T$2:$U$8,2,FALSE),""))</f>
        <v/>
      </c>
      <c r="C38" s="4" t="n"/>
      <c r="D38" s="4" t="n"/>
      <c r="E38" s="27" t="n"/>
      <c r="F38" s="3">
        <f>IF(E38="","","g")</f>
        <v/>
      </c>
      <c r="G38" s="28">
        <f>IF(D38="","",IFERROR(VLOOKUP(D38,'Élelmiszer törzs'!$A$2:$G$101,3,FALSE),""))</f>
        <v/>
      </c>
      <c r="H38" s="29">
        <f>IF(D38="","",IFERROR(VLOOKUP(D38,'Élelmiszer törzs'!$A$2:$G$101,4,FALSE),""))</f>
        <v/>
      </c>
      <c r="I38" s="29">
        <f>IF(D38="","",IFERROR(VLOOKUP(D38,'Élelmiszer törzs'!$A$2:$G$101,5,FALSE),""))</f>
        <v/>
      </c>
      <c r="J38" s="29">
        <f>IF(D38="","",IFERROR(VLOOKUP(D38,'Élelmiszer törzs'!$A$2:$G$101,6,FALSE),""))</f>
        <v/>
      </c>
      <c r="K38" s="29">
        <f>IF(D38="","",IFERROR(VLOOKUP(D38,'Élelmiszer törzs'!$A$2:$G$101,7,FALSE),""))</f>
        <v/>
      </c>
      <c r="L38" s="28">
        <f>IF(OR(E38="",G38=""),"",IFERROR(E38/100*G38,0))</f>
        <v/>
      </c>
      <c r="M38" s="29">
        <f>IF(OR(E38="",H38=""),"",IFERROR(E38/100*H38,0))</f>
        <v/>
      </c>
      <c r="N38" s="29">
        <f>IF(OR(E38="",I38=""),"",IFERROR(E38/100*I38,0))</f>
        <v/>
      </c>
      <c r="O38" s="29">
        <f>IF(OR(E38="",J38=""),"",IFERROR(E38/100*J38,0))</f>
        <v/>
      </c>
      <c r="P38" s="29">
        <f>IF(OR(E38="",K38=""),"",IFERROR(E38/100*K38,0))</f>
        <v/>
      </c>
      <c r="Q38" s="30" t="n"/>
      <c r="R38" s="4" t="n"/>
    </row>
    <row r="39">
      <c r="A39" s="26" t="n"/>
      <c r="B39" s="9">
        <f>IF(A39="","",IFERROR(VLOOKUP(MOD(A39,7),$T$2:$U$8,2,FALSE),""))</f>
        <v/>
      </c>
      <c r="C39" s="4" t="n"/>
      <c r="D39" s="4" t="n"/>
      <c r="E39" s="27" t="n"/>
      <c r="F39" s="9">
        <f>IF(E39="","","g")</f>
        <v/>
      </c>
      <c r="G39" s="31">
        <f>IF(D39="","",IFERROR(VLOOKUP(D39,'Élelmiszer törzs'!$A$2:$G$101,3,FALSE),""))</f>
        <v/>
      </c>
      <c r="H39" s="32">
        <f>IF(D39="","",IFERROR(VLOOKUP(D39,'Élelmiszer törzs'!$A$2:$G$101,4,FALSE),""))</f>
        <v/>
      </c>
      <c r="I39" s="32">
        <f>IF(D39="","",IFERROR(VLOOKUP(D39,'Élelmiszer törzs'!$A$2:$G$101,5,FALSE),""))</f>
        <v/>
      </c>
      <c r="J39" s="32">
        <f>IF(D39="","",IFERROR(VLOOKUP(D39,'Élelmiszer törzs'!$A$2:$G$101,6,FALSE),""))</f>
        <v/>
      </c>
      <c r="K39" s="32">
        <f>IF(D39="","",IFERROR(VLOOKUP(D39,'Élelmiszer törzs'!$A$2:$G$101,7,FALSE),""))</f>
        <v/>
      </c>
      <c r="L39" s="31">
        <f>IF(OR(E39="",G39=""),"",IFERROR(E39/100*G39,0))</f>
        <v/>
      </c>
      <c r="M39" s="32">
        <f>IF(OR(E39="",H39=""),"",IFERROR(E39/100*H39,0))</f>
        <v/>
      </c>
      <c r="N39" s="32">
        <f>IF(OR(E39="",I39=""),"",IFERROR(E39/100*I39,0))</f>
        <v/>
      </c>
      <c r="O39" s="32">
        <f>IF(OR(E39="",J39=""),"",IFERROR(E39/100*J39,0))</f>
        <v/>
      </c>
      <c r="P39" s="32">
        <f>IF(OR(E39="",K39=""),"",IFERROR(E39/100*K39,0))</f>
        <v/>
      </c>
      <c r="Q39" s="30" t="n"/>
      <c r="R39" s="4" t="n"/>
    </row>
    <row r="40">
      <c r="A40" s="26" t="n"/>
      <c r="B40" s="3">
        <f>IF(A40="","",IFERROR(VLOOKUP(MOD(A40,7),$T$2:$U$8,2,FALSE),""))</f>
        <v/>
      </c>
      <c r="C40" s="4" t="n"/>
      <c r="D40" s="4" t="n"/>
      <c r="E40" s="27" t="n"/>
      <c r="F40" s="3">
        <f>IF(E40="","","g")</f>
        <v/>
      </c>
      <c r="G40" s="28">
        <f>IF(D40="","",IFERROR(VLOOKUP(D40,'Élelmiszer törzs'!$A$2:$G$101,3,FALSE),""))</f>
        <v/>
      </c>
      <c r="H40" s="29">
        <f>IF(D40="","",IFERROR(VLOOKUP(D40,'Élelmiszer törzs'!$A$2:$G$101,4,FALSE),""))</f>
        <v/>
      </c>
      <c r="I40" s="29">
        <f>IF(D40="","",IFERROR(VLOOKUP(D40,'Élelmiszer törzs'!$A$2:$G$101,5,FALSE),""))</f>
        <v/>
      </c>
      <c r="J40" s="29">
        <f>IF(D40="","",IFERROR(VLOOKUP(D40,'Élelmiszer törzs'!$A$2:$G$101,6,FALSE),""))</f>
        <v/>
      </c>
      <c r="K40" s="29">
        <f>IF(D40="","",IFERROR(VLOOKUP(D40,'Élelmiszer törzs'!$A$2:$G$101,7,FALSE),""))</f>
        <v/>
      </c>
      <c r="L40" s="28">
        <f>IF(OR(E40="",G40=""),"",IFERROR(E40/100*G40,0))</f>
        <v/>
      </c>
      <c r="M40" s="29">
        <f>IF(OR(E40="",H40=""),"",IFERROR(E40/100*H40,0))</f>
        <v/>
      </c>
      <c r="N40" s="29">
        <f>IF(OR(E40="",I40=""),"",IFERROR(E40/100*I40,0))</f>
        <v/>
      </c>
      <c r="O40" s="29">
        <f>IF(OR(E40="",J40=""),"",IFERROR(E40/100*J40,0))</f>
        <v/>
      </c>
      <c r="P40" s="29">
        <f>IF(OR(E40="",K40=""),"",IFERROR(E40/100*K40,0))</f>
        <v/>
      </c>
      <c r="Q40" s="30" t="n"/>
      <c r="R40" s="4" t="n"/>
    </row>
    <row r="41">
      <c r="A41" s="26" t="n"/>
      <c r="B41" s="9">
        <f>IF(A41="","",IFERROR(VLOOKUP(MOD(A41,7),$T$2:$U$8,2,FALSE),""))</f>
        <v/>
      </c>
      <c r="C41" s="4" t="n"/>
      <c r="D41" s="4" t="n"/>
      <c r="E41" s="27" t="n"/>
      <c r="F41" s="9">
        <f>IF(E41="","","g")</f>
        <v/>
      </c>
      <c r="G41" s="31">
        <f>IF(D41="","",IFERROR(VLOOKUP(D41,'Élelmiszer törzs'!$A$2:$G$101,3,FALSE),""))</f>
        <v/>
      </c>
      <c r="H41" s="32">
        <f>IF(D41="","",IFERROR(VLOOKUP(D41,'Élelmiszer törzs'!$A$2:$G$101,4,FALSE),""))</f>
        <v/>
      </c>
      <c r="I41" s="32">
        <f>IF(D41="","",IFERROR(VLOOKUP(D41,'Élelmiszer törzs'!$A$2:$G$101,5,FALSE),""))</f>
        <v/>
      </c>
      <c r="J41" s="32">
        <f>IF(D41="","",IFERROR(VLOOKUP(D41,'Élelmiszer törzs'!$A$2:$G$101,6,FALSE),""))</f>
        <v/>
      </c>
      <c r="K41" s="32">
        <f>IF(D41="","",IFERROR(VLOOKUP(D41,'Élelmiszer törzs'!$A$2:$G$101,7,FALSE),""))</f>
        <v/>
      </c>
      <c r="L41" s="31">
        <f>IF(OR(E41="",G41=""),"",IFERROR(E41/100*G41,0))</f>
        <v/>
      </c>
      <c r="M41" s="32">
        <f>IF(OR(E41="",H41=""),"",IFERROR(E41/100*H41,0))</f>
        <v/>
      </c>
      <c r="N41" s="32">
        <f>IF(OR(E41="",I41=""),"",IFERROR(E41/100*I41,0))</f>
        <v/>
      </c>
      <c r="O41" s="32">
        <f>IF(OR(E41="",J41=""),"",IFERROR(E41/100*J41,0))</f>
        <v/>
      </c>
      <c r="P41" s="32">
        <f>IF(OR(E41="",K41=""),"",IFERROR(E41/100*K41,0))</f>
        <v/>
      </c>
      <c r="Q41" s="30" t="n"/>
      <c r="R41" s="4" t="n"/>
    </row>
    <row r="42">
      <c r="A42" s="26" t="n"/>
      <c r="B42" s="3">
        <f>IF(A42="","",IFERROR(VLOOKUP(MOD(A42,7),$T$2:$U$8,2,FALSE),""))</f>
        <v/>
      </c>
      <c r="C42" s="4" t="n"/>
      <c r="D42" s="4" t="n"/>
      <c r="E42" s="27" t="n"/>
      <c r="F42" s="3">
        <f>IF(E42="","","g")</f>
        <v/>
      </c>
      <c r="G42" s="28">
        <f>IF(D42="","",IFERROR(VLOOKUP(D42,'Élelmiszer törzs'!$A$2:$G$101,3,FALSE),""))</f>
        <v/>
      </c>
      <c r="H42" s="29">
        <f>IF(D42="","",IFERROR(VLOOKUP(D42,'Élelmiszer törzs'!$A$2:$G$101,4,FALSE),""))</f>
        <v/>
      </c>
      <c r="I42" s="29">
        <f>IF(D42="","",IFERROR(VLOOKUP(D42,'Élelmiszer törzs'!$A$2:$G$101,5,FALSE),""))</f>
        <v/>
      </c>
      <c r="J42" s="29">
        <f>IF(D42="","",IFERROR(VLOOKUP(D42,'Élelmiszer törzs'!$A$2:$G$101,6,FALSE),""))</f>
        <v/>
      </c>
      <c r="K42" s="29">
        <f>IF(D42="","",IFERROR(VLOOKUP(D42,'Élelmiszer törzs'!$A$2:$G$101,7,FALSE),""))</f>
        <v/>
      </c>
      <c r="L42" s="28">
        <f>IF(OR(E42="",G42=""),"",IFERROR(E42/100*G42,0))</f>
        <v/>
      </c>
      <c r="M42" s="29">
        <f>IF(OR(E42="",H42=""),"",IFERROR(E42/100*H42,0))</f>
        <v/>
      </c>
      <c r="N42" s="29">
        <f>IF(OR(E42="",I42=""),"",IFERROR(E42/100*I42,0))</f>
        <v/>
      </c>
      <c r="O42" s="29">
        <f>IF(OR(E42="",J42=""),"",IFERROR(E42/100*J42,0))</f>
        <v/>
      </c>
      <c r="P42" s="29">
        <f>IF(OR(E42="",K42=""),"",IFERROR(E42/100*K42,0))</f>
        <v/>
      </c>
      <c r="Q42" s="30" t="n"/>
      <c r="R42" s="4" t="n"/>
    </row>
    <row r="43">
      <c r="A43" s="26" t="n"/>
      <c r="B43" s="9">
        <f>IF(A43="","",IFERROR(VLOOKUP(MOD(A43,7),$T$2:$U$8,2,FALSE),""))</f>
        <v/>
      </c>
      <c r="C43" s="4" t="n"/>
      <c r="D43" s="4" t="n"/>
      <c r="E43" s="27" t="n"/>
      <c r="F43" s="9">
        <f>IF(E43="","","g")</f>
        <v/>
      </c>
      <c r="G43" s="31">
        <f>IF(D43="","",IFERROR(VLOOKUP(D43,'Élelmiszer törzs'!$A$2:$G$101,3,FALSE),""))</f>
        <v/>
      </c>
      <c r="H43" s="32">
        <f>IF(D43="","",IFERROR(VLOOKUP(D43,'Élelmiszer törzs'!$A$2:$G$101,4,FALSE),""))</f>
        <v/>
      </c>
      <c r="I43" s="32">
        <f>IF(D43="","",IFERROR(VLOOKUP(D43,'Élelmiszer törzs'!$A$2:$G$101,5,FALSE),""))</f>
        <v/>
      </c>
      <c r="J43" s="32">
        <f>IF(D43="","",IFERROR(VLOOKUP(D43,'Élelmiszer törzs'!$A$2:$G$101,6,FALSE),""))</f>
        <v/>
      </c>
      <c r="K43" s="32">
        <f>IF(D43="","",IFERROR(VLOOKUP(D43,'Élelmiszer törzs'!$A$2:$G$101,7,FALSE),""))</f>
        <v/>
      </c>
      <c r="L43" s="31">
        <f>IF(OR(E43="",G43=""),"",IFERROR(E43/100*G43,0))</f>
        <v/>
      </c>
      <c r="M43" s="32">
        <f>IF(OR(E43="",H43=""),"",IFERROR(E43/100*H43,0))</f>
        <v/>
      </c>
      <c r="N43" s="32">
        <f>IF(OR(E43="",I43=""),"",IFERROR(E43/100*I43,0))</f>
        <v/>
      </c>
      <c r="O43" s="32">
        <f>IF(OR(E43="",J43=""),"",IFERROR(E43/100*J43,0))</f>
        <v/>
      </c>
      <c r="P43" s="32">
        <f>IF(OR(E43="",K43=""),"",IFERROR(E43/100*K43,0))</f>
        <v/>
      </c>
      <c r="Q43" s="30" t="n"/>
      <c r="R43" s="4" t="n"/>
    </row>
    <row r="44">
      <c r="A44" s="26" t="n"/>
      <c r="B44" s="3">
        <f>IF(A44="","",IFERROR(VLOOKUP(MOD(A44,7),$T$2:$U$8,2,FALSE),""))</f>
        <v/>
      </c>
      <c r="C44" s="4" t="n"/>
      <c r="D44" s="4" t="n"/>
      <c r="E44" s="27" t="n"/>
      <c r="F44" s="3">
        <f>IF(E44="","","g")</f>
        <v/>
      </c>
      <c r="G44" s="28">
        <f>IF(D44="","",IFERROR(VLOOKUP(D44,'Élelmiszer törzs'!$A$2:$G$101,3,FALSE),""))</f>
        <v/>
      </c>
      <c r="H44" s="29">
        <f>IF(D44="","",IFERROR(VLOOKUP(D44,'Élelmiszer törzs'!$A$2:$G$101,4,FALSE),""))</f>
        <v/>
      </c>
      <c r="I44" s="29">
        <f>IF(D44="","",IFERROR(VLOOKUP(D44,'Élelmiszer törzs'!$A$2:$G$101,5,FALSE),""))</f>
        <v/>
      </c>
      <c r="J44" s="29">
        <f>IF(D44="","",IFERROR(VLOOKUP(D44,'Élelmiszer törzs'!$A$2:$G$101,6,FALSE),""))</f>
        <v/>
      </c>
      <c r="K44" s="29">
        <f>IF(D44="","",IFERROR(VLOOKUP(D44,'Élelmiszer törzs'!$A$2:$G$101,7,FALSE),""))</f>
        <v/>
      </c>
      <c r="L44" s="28">
        <f>IF(OR(E44="",G44=""),"",IFERROR(E44/100*G44,0))</f>
        <v/>
      </c>
      <c r="M44" s="29">
        <f>IF(OR(E44="",H44=""),"",IFERROR(E44/100*H44,0))</f>
        <v/>
      </c>
      <c r="N44" s="29">
        <f>IF(OR(E44="",I44=""),"",IFERROR(E44/100*I44,0))</f>
        <v/>
      </c>
      <c r="O44" s="29">
        <f>IF(OR(E44="",J44=""),"",IFERROR(E44/100*J44,0))</f>
        <v/>
      </c>
      <c r="P44" s="29">
        <f>IF(OR(E44="",K44=""),"",IFERROR(E44/100*K44,0))</f>
        <v/>
      </c>
      <c r="Q44" s="30" t="n"/>
      <c r="R44" s="4" t="n"/>
    </row>
    <row r="45">
      <c r="A45" s="26" t="n"/>
      <c r="B45" s="9">
        <f>IF(A45="","",IFERROR(VLOOKUP(MOD(A45,7),$T$2:$U$8,2,FALSE),""))</f>
        <v/>
      </c>
      <c r="C45" s="4" t="n"/>
      <c r="D45" s="4" t="n"/>
      <c r="E45" s="27" t="n"/>
      <c r="F45" s="9">
        <f>IF(E45="","","g")</f>
        <v/>
      </c>
      <c r="G45" s="31">
        <f>IF(D45="","",IFERROR(VLOOKUP(D45,'Élelmiszer törzs'!$A$2:$G$101,3,FALSE),""))</f>
        <v/>
      </c>
      <c r="H45" s="32">
        <f>IF(D45="","",IFERROR(VLOOKUP(D45,'Élelmiszer törzs'!$A$2:$G$101,4,FALSE),""))</f>
        <v/>
      </c>
      <c r="I45" s="32">
        <f>IF(D45="","",IFERROR(VLOOKUP(D45,'Élelmiszer törzs'!$A$2:$G$101,5,FALSE),""))</f>
        <v/>
      </c>
      <c r="J45" s="32">
        <f>IF(D45="","",IFERROR(VLOOKUP(D45,'Élelmiszer törzs'!$A$2:$G$101,6,FALSE),""))</f>
        <v/>
      </c>
      <c r="K45" s="32">
        <f>IF(D45="","",IFERROR(VLOOKUP(D45,'Élelmiszer törzs'!$A$2:$G$101,7,FALSE),""))</f>
        <v/>
      </c>
      <c r="L45" s="31">
        <f>IF(OR(E45="",G45=""),"",IFERROR(E45/100*G45,0))</f>
        <v/>
      </c>
      <c r="M45" s="32">
        <f>IF(OR(E45="",H45=""),"",IFERROR(E45/100*H45,0))</f>
        <v/>
      </c>
      <c r="N45" s="32">
        <f>IF(OR(E45="",I45=""),"",IFERROR(E45/100*I45,0))</f>
        <v/>
      </c>
      <c r="O45" s="32">
        <f>IF(OR(E45="",J45=""),"",IFERROR(E45/100*J45,0))</f>
        <v/>
      </c>
      <c r="P45" s="32">
        <f>IF(OR(E45="",K45=""),"",IFERROR(E45/100*K45,0))</f>
        <v/>
      </c>
      <c r="Q45" s="30" t="n"/>
      <c r="R45" s="4" t="n"/>
    </row>
    <row r="46">
      <c r="A46" s="26" t="n"/>
      <c r="B46" s="3">
        <f>IF(A46="","",IFERROR(VLOOKUP(MOD(A46,7),$T$2:$U$8,2,FALSE),""))</f>
        <v/>
      </c>
      <c r="C46" s="4" t="n"/>
      <c r="D46" s="4" t="n"/>
      <c r="E46" s="27" t="n"/>
      <c r="F46" s="3">
        <f>IF(E46="","","g")</f>
        <v/>
      </c>
      <c r="G46" s="28">
        <f>IF(D46="","",IFERROR(VLOOKUP(D46,'Élelmiszer törzs'!$A$2:$G$101,3,FALSE),""))</f>
        <v/>
      </c>
      <c r="H46" s="29">
        <f>IF(D46="","",IFERROR(VLOOKUP(D46,'Élelmiszer törzs'!$A$2:$G$101,4,FALSE),""))</f>
        <v/>
      </c>
      <c r="I46" s="29">
        <f>IF(D46="","",IFERROR(VLOOKUP(D46,'Élelmiszer törzs'!$A$2:$G$101,5,FALSE),""))</f>
        <v/>
      </c>
      <c r="J46" s="29">
        <f>IF(D46="","",IFERROR(VLOOKUP(D46,'Élelmiszer törzs'!$A$2:$G$101,6,FALSE),""))</f>
        <v/>
      </c>
      <c r="K46" s="29">
        <f>IF(D46="","",IFERROR(VLOOKUP(D46,'Élelmiszer törzs'!$A$2:$G$101,7,FALSE),""))</f>
        <v/>
      </c>
      <c r="L46" s="28">
        <f>IF(OR(E46="",G46=""),"",IFERROR(E46/100*G46,0))</f>
        <v/>
      </c>
      <c r="M46" s="29">
        <f>IF(OR(E46="",H46=""),"",IFERROR(E46/100*H46,0))</f>
        <v/>
      </c>
      <c r="N46" s="29">
        <f>IF(OR(E46="",I46=""),"",IFERROR(E46/100*I46,0))</f>
        <v/>
      </c>
      <c r="O46" s="29">
        <f>IF(OR(E46="",J46=""),"",IFERROR(E46/100*J46,0))</f>
        <v/>
      </c>
      <c r="P46" s="29">
        <f>IF(OR(E46="",K46=""),"",IFERROR(E46/100*K46,0))</f>
        <v/>
      </c>
      <c r="Q46" s="30" t="n"/>
      <c r="R46" s="4" t="n"/>
    </row>
    <row r="47">
      <c r="A47" s="26" t="n"/>
      <c r="B47" s="9">
        <f>IF(A47="","",IFERROR(VLOOKUP(MOD(A47,7),$T$2:$U$8,2,FALSE),""))</f>
        <v/>
      </c>
      <c r="C47" s="4" t="n"/>
      <c r="D47" s="4" t="n"/>
      <c r="E47" s="27" t="n"/>
      <c r="F47" s="9">
        <f>IF(E47="","","g")</f>
        <v/>
      </c>
      <c r="G47" s="31">
        <f>IF(D47="","",IFERROR(VLOOKUP(D47,'Élelmiszer törzs'!$A$2:$G$101,3,FALSE),""))</f>
        <v/>
      </c>
      <c r="H47" s="32">
        <f>IF(D47="","",IFERROR(VLOOKUP(D47,'Élelmiszer törzs'!$A$2:$G$101,4,FALSE),""))</f>
        <v/>
      </c>
      <c r="I47" s="32">
        <f>IF(D47="","",IFERROR(VLOOKUP(D47,'Élelmiszer törzs'!$A$2:$G$101,5,FALSE),""))</f>
        <v/>
      </c>
      <c r="J47" s="32">
        <f>IF(D47="","",IFERROR(VLOOKUP(D47,'Élelmiszer törzs'!$A$2:$G$101,6,FALSE),""))</f>
        <v/>
      </c>
      <c r="K47" s="32">
        <f>IF(D47="","",IFERROR(VLOOKUP(D47,'Élelmiszer törzs'!$A$2:$G$101,7,FALSE),""))</f>
        <v/>
      </c>
      <c r="L47" s="31">
        <f>IF(OR(E47="",G47=""),"",IFERROR(E47/100*G47,0))</f>
        <v/>
      </c>
      <c r="M47" s="32">
        <f>IF(OR(E47="",H47=""),"",IFERROR(E47/100*H47,0))</f>
        <v/>
      </c>
      <c r="N47" s="32">
        <f>IF(OR(E47="",I47=""),"",IFERROR(E47/100*I47,0))</f>
        <v/>
      </c>
      <c r="O47" s="32">
        <f>IF(OR(E47="",J47=""),"",IFERROR(E47/100*J47,0))</f>
        <v/>
      </c>
      <c r="P47" s="32">
        <f>IF(OR(E47="",K47=""),"",IFERROR(E47/100*K47,0))</f>
        <v/>
      </c>
      <c r="Q47" s="30" t="n"/>
      <c r="R47" s="4" t="n"/>
    </row>
    <row r="48">
      <c r="A48" s="26" t="n"/>
      <c r="B48" s="3">
        <f>IF(A48="","",IFERROR(VLOOKUP(MOD(A48,7),$T$2:$U$8,2,FALSE),""))</f>
        <v/>
      </c>
      <c r="C48" s="4" t="n"/>
      <c r="D48" s="4" t="n"/>
      <c r="E48" s="27" t="n"/>
      <c r="F48" s="3">
        <f>IF(E48="","","g")</f>
        <v/>
      </c>
      <c r="G48" s="28">
        <f>IF(D48="","",IFERROR(VLOOKUP(D48,'Élelmiszer törzs'!$A$2:$G$101,3,FALSE),""))</f>
        <v/>
      </c>
      <c r="H48" s="29">
        <f>IF(D48="","",IFERROR(VLOOKUP(D48,'Élelmiszer törzs'!$A$2:$G$101,4,FALSE),""))</f>
        <v/>
      </c>
      <c r="I48" s="29">
        <f>IF(D48="","",IFERROR(VLOOKUP(D48,'Élelmiszer törzs'!$A$2:$G$101,5,FALSE),""))</f>
        <v/>
      </c>
      <c r="J48" s="29">
        <f>IF(D48="","",IFERROR(VLOOKUP(D48,'Élelmiszer törzs'!$A$2:$G$101,6,FALSE),""))</f>
        <v/>
      </c>
      <c r="K48" s="29">
        <f>IF(D48="","",IFERROR(VLOOKUP(D48,'Élelmiszer törzs'!$A$2:$G$101,7,FALSE),""))</f>
        <v/>
      </c>
      <c r="L48" s="28">
        <f>IF(OR(E48="",G48=""),"",IFERROR(E48/100*G48,0))</f>
        <v/>
      </c>
      <c r="M48" s="29">
        <f>IF(OR(E48="",H48=""),"",IFERROR(E48/100*H48,0))</f>
        <v/>
      </c>
      <c r="N48" s="29">
        <f>IF(OR(E48="",I48=""),"",IFERROR(E48/100*I48,0))</f>
        <v/>
      </c>
      <c r="O48" s="29">
        <f>IF(OR(E48="",J48=""),"",IFERROR(E48/100*J48,0))</f>
        <v/>
      </c>
      <c r="P48" s="29">
        <f>IF(OR(E48="",K48=""),"",IFERROR(E48/100*K48,0))</f>
        <v/>
      </c>
      <c r="Q48" s="30" t="n"/>
      <c r="R48" s="4" t="n"/>
    </row>
    <row r="49">
      <c r="A49" s="26" t="n"/>
      <c r="B49" s="9">
        <f>IF(A49="","",IFERROR(VLOOKUP(MOD(A49,7),$T$2:$U$8,2,FALSE),""))</f>
        <v/>
      </c>
      <c r="C49" s="4" t="n"/>
      <c r="D49" s="4" t="n"/>
      <c r="E49" s="27" t="n"/>
      <c r="F49" s="9">
        <f>IF(E49="","","g")</f>
        <v/>
      </c>
      <c r="G49" s="31">
        <f>IF(D49="","",IFERROR(VLOOKUP(D49,'Élelmiszer törzs'!$A$2:$G$101,3,FALSE),""))</f>
        <v/>
      </c>
      <c r="H49" s="32">
        <f>IF(D49="","",IFERROR(VLOOKUP(D49,'Élelmiszer törzs'!$A$2:$G$101,4,FALSE),""))</f>
        <v/>
      </c>
      <c r="I49" s="32">
        <f>IF(D49="","",IFERROR(VLOOKUP(D49,'Élelmiszer törzs'!$A$2:$G$101,5,FALSE),""))</f>
        <v/>
      </c>
      <c r="J49" s="32">
        <f>IF(D49="","",IFERROR(VLOOKUP(D49,'Élelmiszer törzs'!$A$2:$G$101,6,FALSE),""))</f>
        <v/>
      </c>
      <c r="K49" s="32">
        <f>IF(D49="","",IFERROR(VLOOKUP(D49,'Élelmiszer törzs'!$A$2:$G$101,7,FALSE),""))</f>
        <v/>
      </c>
      <c r="L49" s="31">
        <f>IF(OR(E49="",G49=""),"",IFERROR(E49/100*G49,0))</f>
        <v/>
      </c>
      <c r="M49" s="32">
        <f>IF(OR(E49="",H49=""),"",IFERROR(E49/100*H49,0))</f>
        <v/>
      </c>
      <c r="N49" s="32">
        <f>IF(OR(E49="",I49=""),"",IFERROR(E49/100*I49,0))</f>
        <v/>
      </c>
      <c r="O49" s="32">
        <f>IF(OR(E49="",J49=""),"",IFERROR(E49/100*J49,0))</f>
        <v/>
      </c>
      <c r="P49" s="32">
        <f>IF(OR(E49="",K49=""),"",IFERROR(E49/100*K49,0))</f>
        <v/>
      </c>
      <c r="Q49" s="30" t="n"/>
      <c r="R49" s="4" t="n"/>
    </row>
    <row r="50">
      <c r="A50" s="26" t="n"/>
      <c r="B50" s="3">
        <f>IF(A50="","",IFERROR(VLOOKUP(MOD(A50,7),$T$2:$U$8,2,FALSE),""))</f>
        <v/>
      </c>
      <c r="C50" s="4" t="n"/>
      <c r="D50" s="4" t="n"/>
      <c r="E50" s="27" t="n"/>
      <c r="F50" s="3">
        <f>IF(E50="","","g")</f>
        <v/>
      </c>
      <c r="G50" s="28">
        <f>IF(D50="","",IFERROR(VLOOKUP(D50,'Élelmiszer törzs'!$A$2:$G$101,3,FALSE),""))</f>
        <v/>
      </c>
      <c r="H50" s="29">
        <f>IF(D50="","",IFERROR(VLOOKUP(D50,'Élelmiszer törzs'!$A$2:$G$101,4,FALSE),""))</f>
        <v/>
      </c>
      <c r="I50" s="29">
        <f>IF(D50="","",IFERROR(VLOOKUP(D50,'Élelmiszer törzs'!$A$2:$G$101,5,FALSE),""))</f>
        <v/>
      </c>
      <c r="J50" s="29">
        <f>IF(D50="","",IFERROR(VLOOKUP(D50,'Élelmiszer törzs'!$A$2:$G$101,6,FALSE),""))</f>
        <v/>
      </c>
      <c r="K50" s="29">
        <f>IF(D50="","",IFERROR(VLOOKUP(D50,'Élelmiszer törzs'!$A$2:$G$101,7,FALSE),""))</f>
        <v/>
      </c>
      <c r="L50" s="28">
        <f>IF(OR(E50="",G50=""),"",IFERROR(E50/100*G50,0))</f>
        <v/>
      </c>
      <c r="M50" s="29">
        <f>IF(OR(E50="",H50=""),"",IFERROR(E50/100*H50,0))</f>
        <v/>
      </c>
      <c r="N50" s="29">
        <f>IF(OR(E50="",I50=""),"",IFERROR(E50/100*I50,0))</f>
        <v/>
      </c>
      <c r="O50" s="29">
        <f>IF(OR(E50="",J50=""),"",IFERROR(E50/100*J50,0))</f>
        <v/>
      </c>
      <c r="P50" s="29">
        <f>IF(OR(E50="",K50=""),"",IFERROR(E50/100*K50,0))</f>
        <v/>
      </c>
      <c r="Q50" s="30" t="n"/>
      <c r="R50" s="4" t="n"/>
    </row>
    <row r="51">
      <c r="A51" s="26" t="n"/>
      <c r="B51" s="9">
        <f>IF(A51="","",IFERROR(VLOOKUP(MOD(A51,7),$T$2:$U$8,2,FALSE),""))</f>
        <v/>
      </c>
      <c r="C51" s="4" t="n"/>
      <c r="D51" s="4" t="n"/>
      <c r="E51" s="27" t="n"/>
      <c r="F51" s="9">
        <f>IF(E51="","","g")</f>
        <v/>
      </c>
      <c r="G51" s="31">
        <f>IF(D51="","",IFERROR(VLOOKUP(D51,'Élelmiszer törzs'!$A$2:$G$101,3,FALSE),""))</f>
        <v/>
      </c>
      <c r="H51" s="32">
        <f>IF(D51="","",IFERROR(VLOOKUP(D51,'Élelmiszer törzs'!$A$2:$G$101,4,FALSE),""))</f>
        <v/>
      </c>
      <c r="I51" s="32">
        <f>IF(D51="","",IFERROR(VLOOKUP(D51,'Élelmiszer törzs'!$A$2:$G$101,5,FALSE),""))</f>
        <v/>
      </c>
      <c r="J51" s="32">
        <f>IF(D51="","",IFERROR(VLOOKUP(D51,'Élelmiszer törzs'!$A$2:$G$101,6,FALSE),""))</f>
        <v/>
      </c>
      <c r="K51" s="32">
        <f>IF(D51="","",IFERROR(VLOOKUP(D51,'Élelmiszer törzs'!$A$2:$G$101,7,FALSE),""))</f>
        <v/>
      </c>
      <c r="L51" s="31">
        <f>IF(OR(E51="",G51=""),"",IFERROR(E51/100*G51,0))</f>
        <v/>
      </c>
      <c r="M51" s="32">
        <f>IF(OR(E51="",H51=""),"",IFERROR(E51/100*H51,0))</f>
        <v/>
      </c>
      <c r="N51" s="32">
        <f>IF(OR(E51="",I51=""),"",IFERROR(E51/100*I51,0))</f>
        <v/>
      </c>
      <c r="O51" s="32">
        <f>IF(OR(E51="",J51=""),"",IFERROR(E51/100*J51,0))</f>
        <v/>
      </c>
      <c r="P51" s="32">
        <f>IF(OR(E51="",K51=""),"",IFERROR(E51/100*K51,0))</f>
        <v/>
      </c>
      <c r="Q51" s="30" t="n"/>
      <c r="R51" s="4" t="n"/>
    </row>
    <row r="52">
      <c r="A52" s="26" t="n"/>
      <c r="B52" s="3">
        <f>IF(A52="","",IFERROR(VLOOKUP(MOD(A52,7),$T$2:$U$8,2,FALSE),""))</f>
        <v/>
      </c>
      <c r="C52" s="4" t="n"/>
      <c r="D52" s="4" t="n"/>
      <c r="E52" s="27" t="n"/>
      <c r="F52" s="3">
        <f>IF(E52="","","g")</f>
        <v/>
      </c>
      <c r="G52" s="28">
        <f>IF(D52="","",IFERROR(VLOOKUP(D52,'Élelmiszer törzs'!$A$2:$G$101,3,FALSE),""))</f>
        <v/>
      </c>
      <c r="H52" s="29">
        <f>IF(D52="","",IFERROR(VLOOKUP(D52,'Élelmiszer törzs'!$A$2:$G$101,4,FALSE),""))</f>
        <v/>
      </c>
      <c r="I52" s="29">
        <f>IF(D52="","",IFERROR(VLOOKUP(D52,'Élelmiszer törzs'!$A$2:$G$101,5,FALSE),""))</f>
        <v/>
      </c>
      <c r="J52" s="29">
        <f>IF(D52="","",IFERROR(VLOOKUP(D52,'Élelmiszer törzs'!$A$2:$G$101,6,FALSE),""))</f>
        <v/>
      </c>
      <c r="K52" s="29">
        <f>IF(D52="","",IFERROR(VLOOKUP(D52,'Élelmiszer törzs'!$A$2:$G$101,7,FALSE),""))</f>
        <v/>
      </c>
      <c r="L52" s="28">
        <f>IF(OR(E52="",G52=""),"",IFERROR(E52/100*G52,0))</f>
        <v/>
      </c>
      <c r="M52" s="29">
        <f>IF(OR(E52="",H52=""),"",IFERROR(E52/100*H52,0))</f>
        <v/>
      </c>
      <c r="N52" s="29">
        <f>IF(OR(E52="",I52=""),"",IFERROR(E52/100*I52,0))</f>
        <v/>
      </c>
      <c r="O52" s="29">
        <f>IF(OR(E52="",J52=""),"",IFERROR(E52/100*J52,0))</f>
        <v/>
      </c>
      <c r="P52" s="29">
        <f>IF(OR(E52="",K52=""),"",IFERROR(E52/100*K52,0))</f>
        <v/>
      </c>
      <c r="Q52" s="30" t="n"/>
      <c r="R52" s="4" t="n"/>
    </row>
    <row r="53">
      <c r="A53" s="26" t="n"/>
      <c r="B53" s="9">
        <f>IF(A53="","",IFERROR(VLOOKUP(MOD(A53,7),$T$2:$U$8,2,FALSE),""))</f>
        <v/>
      </c>
      <c r="C53" s="4" t="n"/>
      <c r="D53" s="4" t="n"/>
      <c r="E53" s="27" t="n"/>
      <c r="F53" s="9">
        <f>IF(E53="","","g")</f>
        <v/>
      </c>
      <c r="G53" s="31">
        <f>IF(D53="","",IFERROR(VLOOKUP(D53,'Élelmiszer törzs'!$A$2:$G$101,3,FALSE),""))</f>
        <v/>
      </c>
      <c r="H53" s="32">
        <f>IF(D53="","",IFERROR(VLOOKUP(D53,'Élelmiszer törzs'!$A$2:$G$101,4,FALSE),""))</f>
        <v/>
      </c>
      <c r="I53" s="32">
        <f>IF(D53="","",IFERROR(VLOOKUP(D53,'Élelmiszer törzs'!$A$2:$G$101,5,FALSE),""))</f>
        <v/>
      </c>
      <c r="J53" s="32">
        <f>IF(D53="","",IFERROR(VLOOKUP(D53,'Élelmiszer törzs'!$A$2:$G$101,6,FALSE),""))</f>
        <v/>
      </c>
      <c r="K53" s="32">
        <f>IF(D53="","",IFERROR(VLOOKUP(D53,'Élelmiszer törzs'!$A$2:$G$101,7,FALSE),""))</f>
        <v/>
      </c>
      <c r="L53" s="31">
        <f>IF(OR(E53="",G53=""),"",IFERROR(E53/100*G53,0))</f>
        <v/>
      </c>
      <c r="M53" s="32">
        <f>IF(OR(E53="",H53=""),"",IFERROR(E53/100*H53,0))</f>
        <v/>
      </c>
      <c r="N53" s="32">
        <f>IF(OR(E53="",I53=""),"",IFERROR(E53/100*I53,0))</f>
        <v/>
      </c>
      <c r="O53" s="32">
        <f>IF(OR(E53="",J53=""),"",IFERROR(E53/100*J53,0))</f>
        <v/>
      </c>
      <c r="P53" s="32">
        <f>IF(OR(E53="",K53=""),"",IFERROR(E53/100*K53,0))</f>
        <v/>
      </c>
      <c r="Q53" s="30" t="n"/>
      <c r="R53" s="4" t="n"/>
    </row>
    <row r="54">
      <c r="A54" s="26" t="n"/>
      <c r="B54" s="3">
        <f>IF(A54="","",IFERROR(VLOOKUP(MOD(A54,7),$T$2:$U$8,2,FALSE),""))</f>
        <v/>
      </c>
      <c r="C54" s="4" t="n"/>
      <c r="D54" s="4" t="n"/>
      <c r="E54" s="27" t="n"/>
      <c r="F54" s="3">
        <f>IF(E54="","","g")</f>
        <v/>
      </c>
      <c r="G54" s="28">
        <f>IF(D54="","",IFERROR(VLOOKUP(D54,'Élelmiszer törzs'!$A$2:$G$101,3,FALSE),""))</f>
        <v/>
      </c>
      <c r="H54" s="29">
        <f>IF(D54="","",IFERROR(VLOOKUP(D54,'Élelmiszer törzs'!$A$2:$G$101,4,FALSE),""))</f>
        <v/>
      </c>
      <c r="I54" s="29">
        <f>IF(D54="","",IFERROR(VLOOKUP(D54,'Élelmiszer törzs'!$A$2:$G$101,5,FALSE),""))</f>
        <v/>
      </c>
      <c r="J54" s="29">
        <f>IF(D54="","",IFERROR(VLOOKUP(D54,'Élelmiszer törzs'!$A$2:$G$101,6,FALSE),""))</f>
        <v/>
      </c>
      <c r="K54" s="29">
        <f>IF(D54="","",IFERROR(VLOOKUP(D54,'Élelmiszer törzs'!$A$2:$G$101,7,FALSE),""))</f>
        <v/>
      </c>
      <c r="L54" s="28">
        <f>IF(OR(E54="",G54=""),"",IFERROR(E54/100*G54,0))</f>
        <v/>
      </c>
      <c r="M54" s="29">
        <f>IF(OR(E54="",H54=""),"",IFERROR(E54/100*H54,0))</f>
        <v/>
      </c>
      <c r="N54" s="29">
        <f>IF(OR(E54="",I54=""),"",IFERROR(E54/100*I54,0))</f>
        <v/>
      </c>
      <c r="O54" s="29">
        <f>IF(OR(E54="",J54=""),"",IFERROR(E54/100*J54,0))</f>
        <v/>
      </c>
      <c r="P54" s="29">
        <f>IF(OR(E54="",K54=""),"",IFERROR(E54/100*K54,0))</f>
        <v/>
      </c>
      <c r="Q54" s="30" t="n"/>
      <c r="R54" s="4" t="n"/>
    </row>
    <row r="55">
      <c r="A55" s="26" t="n"/>
      <c r="B55" s="9">
        <f>IF(A55="","",IFERROR(VLOOKUP(MOD(A55,7),$T$2:$U$8,2,FALSE),""))</f>
        <v/>
      </c>
      <c r="C55" s="4" t="n"/>
      <c r="D55" s="4" t="n"/>
      <c r="E55" s="27" t="n"/>
      <c r="F55" s="9">
        <f>IF(E55="","","g")</f>
        <v/>
      </c>
      <c r="G55" s="31">
        <f>IF(D55="","",IFERROR(VLOOKUP(D55,'Élelmiszer törzs'!$A$2:$G$101,3,FALSE),""))</f>
        <v/>
      </c>
      <c r="H55" s="32">
        <f>IF(D55="","",IFERROR(VLOOKUP(D55,'Élelmiszer törzs'!$A$2:$G$101,4,FALSE),""))</f>
        <v/>
      </c>
      <c r="I55" s="32">
        <f>IF(D55="","",IFERROR(VLOOKUP(D55,'Élelmiszer törzs'!$A$2:$G$101,5,FALSE),""))</f>
        <v/>
      </c>
      <c r="J55" s="32">
        <f>IF(D55="","",IFERROR(VLOOKUP(D55,'Élelmiszer törzs'!$A$2:$G$101,6,FALSE),""))</f>
        <v/>
      </c>
      <c r="K55" s="32">
        <f>IF(D55="","",IFERROR(VLOOKUP(D55,'Élelmiszer törzs'!$A$2:$G$101,7,FALSE),""))</f>
        <v/>
      </c>
      <c r="L55" s="31">
        <f>IF(OR(E55="",G55=""),"",IFERROR(E55/100*G55,0))</f>
        <v/>
      </c>
      <c r="M55" s="32">
        <f>IF(OR(E55="",H55=""),"",IFERROR(E55/100*H55,0))</f>
        <v/>
      </c>
      <c r="N55" s="32">
        <f>IF(OR(E55="",I55=""),"",IFERROR(E55/100*I55,0))</f>
        <v/>
      </c>
      <c r="O55" s="32">
        <f>IF(OR(E55="",J55=""),"",IFERROR(E55/100*J55,0))</f>
        <v/>
      </c>
      <c r="P55" s="32">
        <f>IF(OR(E55="",K55=""),"",IFERROR(E55/100*K55,0))</f>
        <v/>
      </c>
      <c r="Q55" s="30" t="n"/>
      <c r="R55" s="4" t="n"/>
    </row>
    <row r="56">
      <c r="A56" s="26" t="n"/>
      <c r="B56" s="3">
        <f>IF(A56="","",IFERROR(VLOOKUP(MOD(A56,7),$T$2:$U$8,2,FALSE),""))</f>
        <v/>
      </c>
      <c r="C56" s="4" t="n"/>
      <c r="D56" s="4" t="n"/>
      <c r="E56" s="27" t="n"/>
      <c r="F56" s="3">
        <f>IF(E56="","","g")</f>
        <v/>
      </c>
      <c r="G56" s="28">
        <f>IF(D56="","",IFERROR(VLOOKUP(D56,'Élelmiszer törzs'!$A$2:$G$101,3,FALSE),""))</f>
        <v/>
      </c>
      <c r="H56" s="29">
        <f>IF(D56="","",IFERROR(VLOOKUP(D56,'Élelmiszer törzs'!$A$2:$G$101,4,FALSE),""))</f>
        <v/>
      </c>
      <c r="I56" s="29">
        <f>IF(D56="","",IFERROR(VLOOKUP(D56,'Élelmiszer törzs'!$A$2:$G$101,5,FALSE),""))</f>
        <v/>
      </c>
      <c r="J56" s="29">
        <f>IF(D56="","",IFERROR(VLOOKUP(D56,'Élelmiszer törzs'!$A$2:$G$101,6,FALSE),""))</f>
        <v/>
      </c>
      <c r="K56" s="29">
        <f>IF(D56="","",IFERROR(VLOOKUP(D56,'Élelmiszer törzs'!$A$2:$G$101,7,FALSE),""))</f>
        <v/>
      </c>
      <c r="L56" s="28">
        <f>IF(OR(E56="",G56=""),"",IFERROR(E56/100*G56,0))</f>
        <v/>
      </c>
      <c r="M56" s="29">
        <f>IF(OR(E56="",H56=""),"",IFERROR(E56/100*H56,0))</f>
        <v/>
      </c>
      <c r="N56" s="29">
        <f>IF(OR(E56="",I56=""),"",IFERROR(E56/100*I56,0))</f>
        <v/>
      </c>
      <c r="O56" s="29">
        <f>IF(OR(E56="",J56=""),"",IFERROR(E56/100*J56,0))</f>
        <v/>
      </c>
      <c r="P56" s="29">
        <f>IF(OR(E56="",K56=""),"",IFERROR(E56/100*K56,0))</f>
        <v/>
      </c>
      <c r="Q56" s="30" t="n"/>
      <c r="R56" s="4" t="n"/>
    </row>
    <row r="57">
      <c r="A57" s="26" t="n"/>
      <c r="B57" s="9">
        <f>IF(A57="","",IFERROR(VLOOKUP(MOD(A57,7),$T$2:$U$8,2,FALSE),""))</f>
        <v/>
      </c>
      <c r="C57" s="4" t="n"/>
      <c r="D57" s="4" t="n"/>
      <c r="E57" s="27" t="n"/>
      <c r="F57" s="9">
        <f>IF(E57="","","g")</f>
        <v/>
      </c>
      <c r="G57" s="31">
        <f>IF(D57="","",IFERROR(VLOOKUP(D57,'Élelmiszer törzs'!$A$2:$G$101,3,FALSE),""))</f>
        <v/>
      </c>
      <c r="H57" s="32">
        <f>IF(D57="","",IFERROR(VLOOKUP(D57,'Élelmiszer törzs'!$A$2:$G$101,4,FALSE),""))</f>
        <v/>
      </c>
      <c r="I57" s="32">
        <f>IF(D57="","",IFERROR(VLOOKUP(D57,'Élelmiszer törzs'!$A$2:$G$101,5,FALSE),""))</f>
        <v/>
      </c>
      <c r="J57" s="32">
        <f>IF(D57="","",IFERROR(VLOOKUP(D57,'Élelmiszer törzs'!$A$2:$G$101,6,FALSE),""))</f>
        <v/>
      </c>
      <c r="K57" s="32">
        <f>IF(D57="","",IFERROR(VLOOKUP(D57,'Élelmiszer törzs'!$A$2:$G$101,7,FALSE),""))</f>
        <v/>
      </c>
      <c r="L57" s="31">
        <f>IF(OR(E57="",G57=""),"",IFERROR(E57/100*G57,0))</f>
        <v/>
      </c>
      <c r="M57" s="32">
        <f>IF(OR(E57="",H57=""),"",IFERROR(E57/100*H57,0))</f>
        <v/>
      </c>
      <c r="N57" s="32">
        <f>IF(OR(E57="",I57=""),"",IFERROR(E57/100*I57,0))</f>
        <v/>
      </c>
      <c r="O57" s="32">
        <f>IF(OR(E57="",J57=""),"",IFERROR(E57/100*J57,0))</f>
        <v/>
      </c>
      <c r="P57" s="32">
        <f>IF(OR(E57="",K57=""),"",IFERROR(E57/100*K57,0))</f>
        <v/>
      </c>
      <c r="Q57" s="30" t="n"/>
      <c r="R57" s="4" t="n"/>
    </row>
    <row r="58">
      <c r="A58" s="26" t="n"/>
      <c r="B58" s="3">
        <f>IF(A58="","",IFERROR(VLOOKUP(MOD(A58,7),$T$2:$U$8,2,FALSE),""))</f>
        <v/>
      </c>
      <c r="C58" s="4" t="n"/>
      <c r="D58" s="4" t="n"/>
      <c r="E58" s="27" t="n"/>
      <c r="F58" s="3">
        <f>IF(E58="","","g")</f>
        <v/>
      </c>
      <c r="G58" s="28">
        <f>IF(D58="","",IFERROR(VLOOKUP(D58,'Élelmiszer törzs'!$A$2:$G$101,3,FALSE),""))</f>
        <v/>
      </c>
      <c r="H58" s="29">
        <f>IF(D58="","",IFERROR(VLOOKUP(D58,'Élelmiszer törzs'!$A$2:$G$101,4,FALSE),""))</f>
        <v/>
      </c>
      <c r="I58" s="29">
        <f>IF(D58="","",IFERROR(VLOOKUP(D58,'Élelmiszer törzs'!$A$2:$G$101,5,FALSE),""))</f>
        <v/>
      </c>
      <c r="J58" s="29">
        <f>IF(D58="","",IFERROR(VLOOKUP(D58,'Élelmiszer törzs'!$A$2:$G$101,6,FALSE),""))</f>
        <v/>
      </c>
      <c r="K58" s="29">
        <f>IF(D58="","",IFERROR(VLOOKUP(D58,'Élelmiszer törzs'!$A$2:$G$101,7,FALSE),""))</f>
        <v/>
      </c>
      <c r="L58" s="28">
        <f>IF(OR(E58="",G58=""),"",IFERROR(E58/100*G58,0))</f>
        <v/>
      </c>
      <c r="M58" s="29">
        <f>IF(OR(E58="",H58=""),"",IFERROR(E58/100*H58,0))</f>
        <v/>
      </c>
      <c r="N58" s="29">
        <f>IF(OR(E58="",I58=""),"",IFERROR(E58/100*I58,0))</f>
        <v/>
      </c>
      <c r="O58" s="29">
        <f>IF(OR(E58="",J58=""),"",IFERROR(E58/100*J58,0))</f>
        <v/>
      </c>
      <c r="P58" s="29">
        <f>IF(OR(E58="",K58=""),"",IFERROR(E58/100*K58,0))</f>
        <v/>
      </c>
      <c r="Q58" s="30" t="n"/>
      <c r="R58" s="4" t="n"/>
    </row>
    <row r="59">
      <c r="A59" s="26" t="n"/>
      <c r="B59" s="9">
        <f>IF(A59="","",IFERROR(VLOOKUP(MOD(A59,7),$T$2:$U$8,2,FALSE),""))</f>
        <v/>
      </c>
      <c r="C59" s="4" t="n"/>
      <c r="D59" s="4" t="n"/>
      <c r="E59" s="27" t="n"/>
      <c r="F59" s="9">
        <f>IF(E59="","","g")</f>
        <v/>
      </c>
      <c r="G59" s="31">
        <f>IF(D59="","",IFERROR(VLOOKUP(D59,'Élelmiszer törzs'!$A$2:$G$101,3,FALSE),""))</f>
        <v/>
      </c>
      <c r="H59" s="32">
        <f>IF(D59="","",IFERROR(VLOOKUP(D59,'Élelmiszer törzs'!$A$2:$G$101,4,FALSE),""))</f>
        <v/>
      </c>
      <c r="I59" s="32">
        <f>IF(D59="","",IFERROR(VLOOKUP(D59,'Élelmiszer törzs'!$A$2:$G$101,5,FALSE),""))</f>
        <v/>
      </c>
      <c r="J59" s="32">
        <f>IF(D59="","",IFERROR(VLOOKUP(D59,'Élelmiszer törzs'!$A$2:$G$101,6,FALSE),""))</f>
        <v/>
      </c>
      <c r="K59" s="32">
        <f>IF(D59="","",IFERROR(VLOOKUP(D59,'Élelmiszer törzs'!$A$2:$G$101,7,FALSE),""))</f>
        <v/>
      </c>
      <c r="L59" s="31">
        <f>IF(OR(E59="",G59=""),"",IFERROR(E59/100*G59,0))</f>
        <v/>
      </c>
      <c r="M59" s="32">
        <f>IF(OR(E59="",H59=""),"",IFERROR(E59/100*H59,0))</f>
        <v/>
      </c>
      <c r="N59" s="32">
        <f>IF(OR(E59="",I59=""),"",IFERROR(E59/100*I59,0))</f>
        <v/>
      </c>
      <c r="O59" s="32">
        <f>IF(OR(E59="",J59=""),"",IFERROR(E59/100*J59,0))</f>
        <v/>
      </c>
      <c r="P59" s="32">
        <f>IF(OR(E59="",K59=""),"",IFERROR(E59/100*K59,0))</f>
        <v/>
      </c>
      <c r="Q59" s="30" t="n"/>
      <c r="R59" s="4" t="n"/>
    </row>
    <row r="60">
      <c r="A60" s="26" t="n"/>
      <c r="B60" s="3">
        <f>IF(A60="","",IFERROR(VLOOKUP(MOD(A60,7),$T$2:$U$8,2,FALSE),""))</f>
        <v/>
      </c>
      <c r="C60" s="4" t="n"/>
      <c r="D60" s="4" t="n"/>
      <c r="E60" s="27" t="n"/>
      <c r="F60" s="3">
        <f>IF(E60="","","g")</f>
        <v/>
      </c>
      <c r="G60" s="28">
        <f>IF(D60="","",IFERROR(VLOOKUP(D60,'Élelmiszer törzs'!$A$2:$G$101,3,FALSE),""))</f>
        <v/>
      </c>
      <c r="H60" s="29">
        <f>IF(D60="","",IFERROR(VLOOKUP(D60,'Élelmiszer törzs'!$A$2:$G$101,4,FALSE),""))</f>
        <v/>
      </c>
      <c r="I60" s="29">
        <f>IF(D60="","",IFERROR(VLOOKUP(D60,'Élelmiszer törzs'!$A$2:$G$101,5,FALSE),""))</f>
        <v/>
      </c>
      <c r="J60" s="29">
        <f>IF(D60="","",IFERROR(VLOOKUP(D60,'Élelmiszer törzs'!$A$2:$G$101,6,FALSE),""))</f>
        <v/>
      </c>
      <c r="K60" s="29">
        <f>IF(D60="","",IFERROR(VLOOKUP(D60,'Élelmiszer törzs'!$A$2:$G$101,7,FALSE),""))</f>
        <v/>
      </c>
      <c r="L60" s="28">
        <f>IF(OR(E60="",G60=""),"",IFERROR(E60/100*G60,0))</f>
        <v/>
      </c>
      <c r="M60" s="29">
        <f>IF(OR(E60="",H60=""),"",IFERROR(E60/100*H60,0))</f>
        <v/>
      </c>
      <c r="N60" s="29">
        <f>IF(OR(E60="",I60=""),"",IFERROR(E60/100*I60,0))</f>
        <v/>
      </c>
      <c r="O60" s="29">
        <f>IF(OR(E60="",J60=""),"",IFERROR(E60/100*J60,0))</f>
        <v/>
      </c>
      <c r="P60" s="29">
        <f>IF(OR(E60="",K60=""),"",IFERROR(E60/100*K60,0))</f>
        <v/>
      </c>
      <c r="Q60" s="30" t="n"/>
      <c r="R60" s="4" t="n"/>
    </row>
    <row r="61">
      <c r="A61" s="26" t="n"/>
      <c r="B61" s="9">
        <f>IF(A61="","",IFERROR(VLOOKUP(MOD(A61,7),$T$2:$U$8,2,FALSE),""))</f>
        <v/>
      </c>
      <c r="C61" s="4" t="n"/>
      <c r="D61" s="4" t="n"/>
      <c r="E61" s="27" t="n"/>
      <c r="F61" s="9">
        <f>IF(E61="","","g")</f>
        <v/>
      </c>
      <c r="G61" s="31">
        <f>IF(D61="","",IFERROR(VLOOKUP(D61,'Élelmiszer törzs'!$A$2:$G$101,3,FALSE),""))</f>
        <v/>
      </c>
      <c r="H61" s="32">
        <f>IF(D61="","",IFERROR(VLOOKUP(D61,'Élelmiszer törzs'!$A$2:$G$101,4,FALSE),""))</f>
        <v/>
      </c>
      <c r="I61" s="32">
        <f>IF(D61="","",IFERROR(VLOOKUP(D61,'Élelmiszer törzs'!$A$2:$G$101,5,FALSE),""))</f>
        <v/>
      </c>
      <c r="J61" s="32">
        <f>IF(D61="","",IFERROR(VLOOKUP(D61,'Élelmiszer törzs'!$A$2:$G$101,6,FALSE),""))</f>
        <v/>
      </c>
      <c r="K61" s="32">
        <f>IF(D61="","",IFERROR(VLOOKUP(D61,'Élelmiszer törzs'!$A$2:$G$101,7,FALSE),""))</f>
        <v/>
      </c>
      <c r="L61" s="31">
        <f>IF(OR(E61="",G61=""),"",IFERROR(E61/100*G61,0))</f>
        <v/>
      </c>
      <c r="M61" s="32">
        <f>IF(OR(E61="",H61=""),"",IFERROR(E61/100*H61,0))</f>
        <v/>
      </c>
      <c r="N61" s="32">
        <f>IF(OR(E61="",I61=""),"",IFERROR(E61/100*I61,0))</f>
        <v/>
      </c>
      <c r="O61" s="32">
        <f>IF(OR(E61="",J61=""),"",IFERROR(E61/100*J61,0))</f>
        <v/>
      </c>
      <c r="P61" s="32">
        <f>IF(OR(E61="",K61=""),"",IFERROR(E61/100*K61,0))</f>
        <v/>
      </c>
      <c r="Q61" s="30" t="n"/>
      <c r="R61" s="4" t="n"/>
    </row>
    <row r="62">
      <c r="A62" s="26" t="n"/>
      <c r="B62" s="3">
        <f>IF(A62="","",IFERROR(VLOOKUP(MOD(A62,7),$T$2:$U$8,2,FALSE),""))</f>
        <v/>
      </c>
      <c r="C62" s="4" t="n"/>
      <c r="D62" s="4" t="n"/>
      <c r="E62" s="27" t="n"/>
      <c r="F62" s="3">
        <f>IF(E62="","","g")</f>
        <v/>
      </c>
      <c r="G62" s="28">
        <f>IF(D62="","",IFERROR(VLOOKUP(D62,'Élelmiszer törzs'!$A$2:$G$101,3,FALSE),""))</f>
        <v/>
      </c>
      <c r="H62" s="29">
        <f>IF(D62="","",IFERROR(VLOOKUP(D62,'Élelmiszer törzs'!$A$2:$G$101,4,FALSE),""))</f>
        <v/>
      </c>
      <c r="I62" s="29">
        <f>IF(D62="","",IFERROR(VLOOKUP(D62,'Élelmiszer törzs'!$A$2:$G$101,5,FALSE),""))</f>
        <v/>
      </c>
      <c r="J62" s="29">
        <f>IF(D62="","",IFERROR(VLOOKUP(D62,'Élelmiszer törzs'!$A$2:$G$101,6,FALSE),""))</f>
        <v/>
      </c>
      <c r="K62" s="29">
        <f>IF(D62="","",IFERROR(VLOOKUP(D62,'Élelmiszer törzs'!$A$2:$G$101,7,FALSE),""))</f>
        <v/>
      </c>
      <c r="L62" s="28">
        <f>IF(OR(E62="",G62=""),"",IFERROR(E62/100*G62,0))</f>
        <v/>
      </c>
      <c r="M62" s="29">
        <f>IF(OR(E62="",H62=""),"",IFERROR(E62/100*H62,0))</f>
        <v/>
      </c>
      <c r="N62" s="29">
        <f>IF(OR(E62="",I62=""),"",IFERROR(E62/100*I62,0))</f>
        <v/>
      </c>
      <c r="O62" s="29">
        <f>IF(OR(E62="",J62=""),"",IFERROR(E62/100*J62,0))</f>
        <v/>
      </c>
      <c r="P62" s="29">
        <f>IF(OR(E62="",K62=""),"",IFERROR(E62/100*K62,0))</f>
        <v/>
      </c>
      <c r="Q62" s="30" t="n"/>
      <c r="R62" s="4" t="n"/>
    </row>
    <row r="63">
      <c r="A63" s="26" t="n"/>
      <c r="B63" s="9">
        <f>IF(A63="","",IFERROR(VLOOKUP(MOD(A63,7),$T$2:$U$8,2,FALSE),""))</f>
        <v/>
      </c>
      <c r="C63" s="4" t="n"/>
      <c r="D63" s="4" t="n"/>
      <c r="E63" s="27" t="n"/>
      <c r="F63" s="9">
        <f>IF(E63="","","g")</f>
        <v/>
      </c>
      <c r="G63" s="31">
        <f>IF(D63="","",IFERROR(VLOOKUP(D63,'Élelmiszer törzs'!$A$2:$G$101,3,FALSE),""))</f>
        <v/>
      </c>
      <c r="H63" s="32">
        <f>IF(D63="","",IFERROR(VLOOKUP(D63,'Élelmiszer törzs'!$A$2:$G$101,4,FALSE),""))</f>
        <v/>
      </c>
      <c r="I63" s="32">
        <f>IF(D63="","",IFERROR(VLOOKUP(D63,'Élelmiszer törzs'!$A$2:$G$101,5,FALSE),""))</f>
        <v/>
      </c>
      <c r="J63" s="32">
        <f>IF(D63="","",IFERROR(VLOOKUP(D63,'Élelmiszer törzs'!$A$2:$G$101,6,FALSE),""))</f>
        <v/>
      </c>
      <c r="K63" s="32">
        <f>IF(D63="","",IFERROR(VLOOKUP(D63,'Élelmiszer törzs'!$A$2:$G$101,7,FALSE),""))</f>
        <v/>
      </c>
      <c r="L63" s="31">
        <f>IF(OR(E63="",G63=""),"",IFERROR(E63/100*G63,0))</f>
        <v/>
      </c>
      <c r="M63" s="32">
        <f>IF(OR(E63="",H63=""),"",IFERROR(E63/100*H63,0))</f>
        <v/>
      </c>
      <c r="N63" s="32">
        <f>IF(OR(E63="",I63=""),"",IFERROR(E63/100*I63,0))</f>
        <v/>
      </c>
      <c r="O63" s="32">
        <f>IF(OR(E63="",J63=""),"",IFERROR(E63/100*J63,0))</f>
        <v/>
      </c>
      <c r="P63" s="32">
        <f>IF(OR(E63="",K63=""),"",IFERROR(E63/100*K63,0))</f>
        <v/>
      </c>
      <c r="Q63" s="30" t="n"/>
      <c r="R63" s="4" t="n"/>
    </row>
    <row r="64">
      <c r="A64" s="26" t="n"/>
      <c r="B64" s="3">
        <f>IF(A64="","",IFERROR(VLOOKUP(MOD(A64,7),$T$2:$U$8,2,FALSE),""))</f>
        <v/>
      </c>
      <c r="C64" s="4" t="n"/>
      <c r="D64" s="4" t="n"/>
      <c r="E64" s="27" t="n"/>
      <c r="F64" s="3">
        <f>IF(E64="","","g")</f>
        <v/>
      </c>
      <c r="G64" s="28">
        <f>IF(D64="","",IFERROR(VLOOKUP(D64,'Élelmiszer törzs'!$A$2:$G$101,3,FALSE),""))</f>
        <v/>
      </c>
      <c r="H64" s="29">
        <f>IF(D64="","",IFERROR(VLOOKUP(D64,'Élelmiszer törzs'!$A$2:$G$101,4,FALSE),""))</f>
        <v/>
      </c>
      <c r="I64" s="29">
        <f>IF(D64="","",IFERROR(VLOOKUP(D64,'Élelmiszer törzs'!$A$2:$G$101,5,FALSE),""))</f>
        <v/>
      </c>
      <c r="J64" s="29">
        <f>IF(D64="","",IFERROR(VLOOKUP(D64,'Élelmiszer törzs'!$A$2:$G$101,6,FALSE),""))</f>
        <v/>
      </c>
      <c r="K64" s="29">
        <f>IF(D64="","",IFERROR(VLOOKUP(D64,'Élelmiszer törzs'!$A$2:$G$101,7,FALSE),""))</f>
        <v/>
      </c>
      <c r="L64" s="28">
        <f>IF(OR(E64="",G64=""),"",IFERROR(E64/100*G64,0))</f>
        <v/>
      </c>
      <c r="M64" s="29">
        <f>IF(OR(E64="",H64=""),"",IFERROR(E64/100*H64,0))</f>
        <v/>
      </c>
      <c r="N64" s="29">
        <f>IF(OR(E64="",I64=""),"",IFERROR(E64/100*I64,0))</f>
        <v/>
      </c>
      <c r="O64" s="29">
        <f>IF(OR(E64="",J64=""),"",IFERROR(E64/100*J64,0))</f>
        <v/>
      </c>
      <c r="P64" s="29">
        <f>IF(OR(E64="",K64=""),"",IFERROR(E64/100*K64,0))</f>
        <v/>
      </c>
      <c r="Q64" s="30" t="n"/>
      <c r="R64" s="4" t="n"/>
    </row>
    <row r="65">
      <c r="A65" s="26" t="n"/>
      <c r="B65" s="9">
        <f>IF(A65="","",IFERROR(VLOOKUP(MOD(A65,7),$T$2:$U$8,2,FALSE),""))</f>
        <v/>
      </c>
      <c r="C65" s="4" t="n"/>
      <c r="D65" s="4" t="n"/>
      <c r="E65" s="27" t="n"/>
      <c r="F65" s="9">
        <f>IF(E65="","","g")</f>
        <v/>
      </c>
      <c r="G65" s="31">
        <f>IF(D65="","",IFERROR(VLOOKUP(D65,'Élelmiszer törzs'!$A$2:$G$101,3,FALSE),""))</f>
        <v/>
      </c>
      <c r="H65" s="32">
        <f>IF(D65="","",IFERROR(VLOOKUP(D65,'Élelmiszer törzs'!$A$2:$G$101,4,FALSE),""))</f>
        <v/>
      </c>
      <c r="I65" s="32">
        <f>IF(D65="","",IFERROR(VLOOKUP(D65,'Élelmiszer törzs'!$A$2:$G$101,5,FALSE),""))</f>
        <v/>
      </c>
      <c r="J65" s="32">
        <f>IF(D65="","",IFERROR(VLOOKUP(D65,'Élelmiszer törzs'!$A$2:$G$101,6,FALSE),""))</f>
        <v/>
      </c>
      <c r="K65" s="32">
        <f>IF(D65="","",IFERROR(VLOOKUP(D65,'Élelmiszer törzs'!$A$2:$G$101,7,FALSE),""))</f>
        <v/>
      </c>
      <c r="L65" s="31">
        <f>IF(OR(E65="",G65=""),"",IFERROR(E65/100*G65,0))</f>
        <v/>
      </c>
      <c r="M65" s="32">
        <f>IF(OR(E65="",H65=""),"",IFERROR(E65/100*H65,0))</f>
        <v/>
      </c>
      <c r="N65" s="32">
        <f>IF(OR(E65="",I65=""),"",IFERROR(E65/100*I65,0))</f>
        <v/>
      </c>
      <c r="O65" s="32">
        <f>IF(OR(E65="",J65=""),"",IFERROR(E65/100*J65,0))</f>
        <v/>
      </c>
      <c r="P65" s="32">
        <f>IF(OR(E65="",K65=""),"",IFERROR(E65/100*K65,0))</f>
        <v/>
      </c>
      <c r="Q65" s="30" t="n"/>
      <c r="R65" s="4" t="n"/>
    </row>
    <row r="66">
      <c r="A66" s="26" t="n"/>
      <c r="B66" s="3">
        <f>IF(A66="","",IFERROR(VLOOKUP(MOD(A66,7),$T$2:$U$8,2,FALSE),""))</f>
        <v/>
      </c>
      <c r="C66" s="4" t="n"/>
      <c r="D66" s="4" t="n"/>
      <c r="E66" s="27" t="n"/>
      <c r="F66" s="3">
        <f>IF(E66="","","g")</f>
        <v/>
      </c>
      <c r="G66" s="28">
        <f>IF(D66="","",IFERROR(VLOOKUP(D66,'Élelmiszer törzs'!$A$2:$G$101,3,FALSE),""))</f>
        <v/>
      </c>
      <c r="H66" s="29">
        <f>IF(D66="","",IFERROR(VLOOKUP(D66,'Élelmiszer törzs'!$A$2:$G$101,4,FALSE),""))</f>
        <v/>
      </c>
      <c r="I66" s="29">
        <f>IF(D66="","",IFERROR(VLOOKUP(D66,'Élelmiszer törzs'!$A$2:$G$101,5,FALSE),""))</f>
        <v/>
      </c>
      <c r="J66" s="29">
        <f>IF(D66="","",IFERROR(VLOOKUP(D66,'Élelmiszer törzs'!$A$2:$G$101,6,FALSE),""))</f>
        <v/>
      </c>
      <c r="K66" s="29">
        <f>IF(D66="","",IFERROR(VLOOKUP(D66,'Élelmiszer törzs'!$A$2:$G$101,7,FALSE),""))</f>
        <v/>
      </c>
      <c r="L66" s="28">
        <f>IF(OR(E66="",G66=""),"",IFERROR(E66/100*G66,0))</f>
        <v/>
      </c>
      <c r="M66" s="29">
        <f>IF(OR(E66="",H66=""),"",IFERROR(E66/100*H66,0))</f>
        <v/>
      </c>
      <c r="N66" s="29">
        <f>IF(OR(E66="",I66=""),"",IFERROR(E66/100*I66,0))</f>
        <v/>
      </c>
      <c r="O66" s="29">
        <f>IF(OR(E66="",J66=""),"",IFERROR(E66/100*J66,0))</f>
        <v/>
      </c>
      <c r="P66" s="29">
        <f>IF(OR(E66="",K66=""),"",IFERROR(E66/100*K66,0))</f>
        <v/>
      </c>
      <c r="Q66" s="30" t="n"/>
      <c r="R66" s="4" t="n"/>
    </row>
    <row r="67">
      <c r="A67" s="26" t="n"/>
      <c r="B67" s="9">
        <f>IF(A67="","",IFERROR(VLOOKUP(MOD(A67,7),$T$2:$U$8,2,FALSE),""))</f>
        <v/>
      </c>
      <c r="C67" s="4" t="n"/>
      <c r="D67" s="4" t="n"/>
      <c r="E67" s="27" t="n"/>
      <c r="F67" s="9">
        <f>IF(E67="","","g")</f>
        <v/>
      </c>
      <c r="G67" s="31">
        <f>IF(D67="","",IFERROR(VLOOKUP(D67,'Élelmiszer törzs'!$A$2:$G$101,3,FALSE),""))</f>
        <v/>
      </c>
      <c r="H67" s="32">
        <f>IF(D67="","",IFERROR(VLOOKUP(D67,'Élelmiszer törzs'!$A$2:$G$101,4,FALSE),""))</f>
        <v/>
      </c>
      <c r="I67" s="32">
        <f>IF(D67="","",IFERROR(VLOOKUP(D67,'Élelmiszer törzs'!$A$2:$G$101,5,FALSE),""))</f>
        <v/>
      </c>
      <c r="J67" s="32">
        <f>IF(D67="","",IFERROR(VLOOKUP(D67,'Élelmiszer törzs'!$A$2:$G$101,6,FALSE),""))</f>
        <v/>
      </c>
      <c r="K67" s="32">
        <f>IF(D67="","",IFERROR(VLOOKUP(D67,'Élelmiszer törzs'!$A$2:$G$101,7,FALSE),""))</f>
        <v/>
      </c>
      <c r="L67" s="31">
        <f>IF(OR(E67="",G67=""),"",IFERROR(E67/100*G67,0))</f>
        <v/>
      </c>
      <c r="M67" s="32">
        <f>IF(OR(E67="",H67=""),"",IFERROR(E67/100*H67,0))</f>
        <v/>
      </c>
      <c r="N67" s="32">
        <f>IF(OR(E67="",I67=""),"",IFERROR(E67/100*I67,0))</f>
        <v/>
      </c>
      <c r="O67" s="32">
        <f>IF(OR(E67="",J67=""),"",IFERROR(E67/100*J67,0))</f>
        <v/>
      </c>
      <c r="P67" s="32">
        <f>IF(OR(E67="",K67=""),"",IFERROR(E67/100*K67,0))</f>
        <v/>
      </c>
      <c r="Q67" s="30" t="n"/>
      <c r="R67" s="4" t="n"/>
    </row>
    <row r="68">
      <c r="A68" s="26" t="n"/>
      <c r="B68" s="3">
        <f>IF(A68="","",IFERROR(VLOOKUP(MOD(A68,7),$T$2:$U$8,2,FALSE),""))</f>
        <v/>
      </c>
      <c r="C68" s="4" t="n"/>
      <c r="D68" s="4" t="n"/>
      <c r="E68" s="27" t="n"/>
      <c r="F68" s="3">
        <f>IF(E68="","","g")</f>
        <v/>
      </c>
      <c r="G68" s="28">
        <f>IF(D68="","",IFERROR(VLOOKUP(D68,'Élelmiszer törzs'!$A$2:$G$101,3,FALSE),""))</f>
        <v/>
      </c>
      <c r="H68" s="29">
        <f>IF(D68="","",IFERROR(VLOOKUP(D68,'Élelmiszer törzs'!$A$2:$G$101,4,FALSE),""))</f>
        <v/>
      </c>
      <c r="I68" s="29">
        <f>IF(D68="","",IFERROR(VLOOKUP(D68,'Élelmiszer törzs'!$A$2:$G$101,5,FALSE),""))</f>
        <v/>
      </c>
      <c r="J68" s="29">
        <f>IF(D68="","",IFERROR(VLOOKUP(D68,'Élelmiszer törzs'!$A$2:$G$101,6,FALSE),""))</f>
        <v/>
      </c>
      <c r="K68" s="29">
        <f>IF(D68="","",IFERROR(VLOOKUP(D68,'Élelmiszer törzs'!$A$2:$G$101,7,FALSE),""))</f>
        <v/>
      </c>
      <c r="L68" s="28">
        <f>IF(OR(E68="",G68=""),"",IFERROR(E68/100*G68,0))</f>
        <v/>
      </c>
      <c r="M68" s="29">
        <f>IF(OR(E68="",H68=""),"",IFERROR(E68/100*H68,0))</f>
        <v/>
      </c>
      <c r="N68" s="29">
        <f>IF(OR(E68="",I68=""),"",IFERROR(E68/100*I68,0))</f>
        <v/>
      </c>
      <c r="O68" s="29">
        <f>IF(OR(E68="",J68=""),"",IFERROR(E68/100*J68,0))</f>
        <v/>
      </c>
      <c r="P68" s="29">
        <f>IF(OR(E68="",K68=""),"",IFERROR(E68/100*K68,0))</f>
        <v/>
      </c>
      <c r="Q68" s="30" t="n"/>
      <c r="R68" s="4" t="n"/>
    </row>
    <row r="69">
      <c r="A69" s="26" t="n"/>
      <c r="B69" s="9">
        <f>IF(A69="","",IFERROR(VLOOKUP(MOD(A69,7),$T$2:$U$8,2,FALSE),""))</f>
        <v/>
      </c>
      <c r="C69" s="4" t="n"/>
      <c r="D69" s="4" t="n"/>
      <c r="E69" s="27" t="n"/>
      <c r="F69" s="9">
        <f>IF(E69="","","g")</f>
        <v/>
      </c>
      <c r="G69" s="31">
        <f>IF(D69="","",IFERROR(VLOOKUP(D69,'Élelmiszer törzs'!$A$2:$G$101,3,FALSE),""))</f>
        <v/>
      </c>
      <c r="H69" s="32">
        <f>IF(D69="","",IFERROR(VLOOKUP(D69,'Élelmiszer törzs'!$A$2:$G$101,4,FALSE),""))</f>
        <v/>
      </c>
      <c r="I69" s="32">
        <f>IF(D69="","",IFERROR(VLOOKUP(D69,'Élelmiszer törzs'!$A$2:$G$101,5,FALSE),""))</f>
        <v/>
      </c>
      <c r="J69" s="32">
        <f>IF(D69="","",IFERROR(VLOOKUP(D69,'Élelmiszer törzs'!$A$2:$G$101,6,FALSE),""))</f>
        <v/>
      </c>
      <c r="K69" s="32">
        <f>IF(D69="","",IFERROR(VLOOKUP(D69,'Élelmiszer törzs'!$A$2:$G$101,7,FALSE),""))</f>
        <v/>
      </c>
      <c r="L69" s="31">
        <f>IF(OR(E69="",G69=""),"",IFERROR(E69/100*G69,0))</f>
        <v/>
      </c>
      <c r="M69" s="32">
        <f>IF(OR(E69="",H69=""),"",IFERROR(E69/100*H69,0))</f>
        <v/>
      </c>
      <c r="N69" s="32">
        <f>IF(OR(E69="",I69=""),"",IFERROR(E69/100*I69,0))</f>
        <v/>
      </c>
      <c r="O69" s="32">
        <f>IF(OR(E69="",J69=""),"",IFERROR(E69/100*J69,0))</f>
        <v/>
      </c>
      <c r="P69" s="32">
        <f>IF(OR(E69="",K69=""),"",IFERROR(E69/100*K69,0))</f>
        <v/>
      </c>
      <c r="Q69" s="30" t="n"/>
      <c r="R69" s="4" t="n"/>
    </row>
    <row r="70">
      <c r="A70" s="26" t="n"/>
      <c r="B70" s="3">
        <f>IF(A70="","",IFERROR(VLOOKUP(MOD(A70,7),$T$2:$U$8,2,FALSE),""))</f>
        <v/>
      </c>
      <c r="C70" s="4" t="n"/>
      <c r="D70" s="4" t="n"/>
      <c r="E70" s="27" t="n"/>
      <c r="F70" s="3">
        <f>IF(E70="","","g")</f>
        <v/>
      </c>
      <c r="G70" s="28">
        <f>IF(D70="","",IFERROR(VLOOKUP(D70,'Élelmiszer törzs'!$A$2:$G$101,3,FALSE),""))</f>
        <v/>
      </c>
      <c r="H70" s="29">
        <f>IF(D70="","",IFERROR(VLOOKUP(D70,'Élelmiszer törzs'!$A$2:$G$101,4,FALSE),""))</f>
        <v/>
      </c>
      <c r="I70" s="29">
        <f>IF(D70="","",IFERROR(VLOOKUP(D70,'Élelmiszer törzs'!$A$2:$G$101,5,FALSE),""))</f>
        <v/>
      </c>
      <c r="J70" s="29">
        <f>IF(D70="","",IFERROR(VLOOKUP(D70,'Élelmiszer törzs'!$A$2:$G$101,6,FALSE),""))</f>
        <v/>
      </c>
      <c r="K70" s="29">
        <f>IF(D70="","",IFERROR(VLOOKUP(D70,'Élelmiszer törzs'!$A$2:$G$101,7,FALSE),""))</f>
        <v/>
      </c>
      <c r="L70" s="28">
        <f>IF(OR(E70="",G70=""),"",IFERROR(E70/100*G70,0))</f>
        <v/>
      </c>
      <c r="M70" s="29">
        <f>IF(OR(E70="",H70=""),"",IFERROR(E70/100*H70,0))</f>
        <v/>
      </c>
      <c r="N70" s="29">
        <f>IF(OR(E70="",I70=""),"",IFERROR(E70/100*I70,0))</f>
        <v/>
      </c>
      <c r="O70" s="29">
        <f>IF(OR(E70="",J70=""),"",IFERROR(E70/100*J70,0))</f>
        <v/>
      </c>
      <c r="P70" s="29">
        <f>IF(OR(E70="",K70=""),"",IFERROR(E70/100*K70,0))</f>
        <v/>
      </c>
      <c r="Q70" s="30" t="n"/>
      <c r="R70" s="4" t="n"/>
    </row>
    <row r="71">
      <c r="A71" s="26" t="n"/>
      <c r="B71" s="9">
        <f>IF(A71="","",IFERROR(VLOOKUP(MOD(A71,7),$T$2:$U$8,2,FALSE),""))</f>
        <v/>
      </c>
      <c r="C71" s="4" t="n"/>
      <c r="D71" s="4" t="n"/>
      <c r="E71" s="27" t="n"/>
      <c r="F71" s="9">
        <f>IF(E71="","","g")</f>
        <v/>
      </c>
      <c r="G71" s="31">
        <f>IF(D71="","",IFERROR(VLOOKUP(D71,'Élelmiszer törzs'!$A$2:$G$101,3,FALSE),""))</f>
        <v/>
      </c>
      <c r="H71" s="32">
        <f>IF(D71="","",IFERROR(VLOOKUP(D71,'Élelmiszer törzs'!$A$2:$G$101,4,FALSE),""))</f>
        <v/>
      </c>
      <c r="I71" s="32">
        <f>IF(D71="","",IFERROR(VLOOKUP(D71,'Élelmiszer törzs'!$A$2:$G$101,5,FALSE),""))</f>
        <v/>
      </c>
      <c r="J71" s="32">
        <f>IF(D71="","",IFERROR(VLOOKUP(D71,'Élelmiszer törzs'!$A$2:$G$101,6,FALSE),""))</f>
        <v/>
      </c>
      <c r="K71" s="32">
        <f>IF(D71="","",IFERROR(VLOOKUP(D71,'Élelmiszer törzs'!$A$2:$G$101,7,FALSE),""))</f>
        <v/>
      </c>
      <c r="L71" s="31">
        <f>IF(OR(E71="",G71=""),"",IFERROR(E71/100*G71,0))</f>
        <v/>
      </c>
      <c r="M71" s="32">
        <f>IF(OR(E71="",H71=""),"",IFERROR(E71/100*H71,0))</f>
        <v/>
      </c>
      <c r="N71" s="32">
        <f>IF(OR(E71="",I71=""),"",IFERROR(E71/100*I71,0))</f>
        <v/>
      </c>
      <c r="O71" s="32">
        <f>IF(OR(E71="",J71=""),"",IFERROR(E71/100*J71,0))</f>
        <v/>
      </c>
      <c r="P71" s="32">
        <f>IF(OR(E71="",K71=""),"",IFERROR(E71/100*K71,0))</f>
        <v/>
      </c>
      <c r="Q71" s="30" t="n"/>
      <c r="R71" s="4" t="n"/>
    </row>
    <row r="72">
      <c r="A72" s="26" t="n"/>
      <c r="B72" s="3">
        <f>IF(A72="","",IFERROR(VLOOKUP(MOD(A72,7),$T$2:$U$8,2,FALSE),""))</f>
        <v/>
      </c>
      <c r="C72" s="4" t="n"/>
      <c r="D72" s="4" t="n"/>
      <c r="E72" s="27" t="n"/>
      <c r="F72" s="3">
        <f>IF(E72="","","g")</f>
        <v/>
      </c>
      <c r="G72" s="28">
        <f>IF(D72="","",IFERROR(VLOOKUP(D72,'Élelmiszer törzs'!$A$2:$G$101,3,FALSE),""))</f>
        <v/>
      </c>
      <c r="H72" s="29">
        <f>IF(D72="","",IFERROR(VLOOKUP(D72,'Élelmiszer törzs'!$A$2:$G$101,4,FALSE),""))</f>
        <v/>
      </c>
      <c r="I72" s="29">
        <f>IF(D72="","",IFERROR(VLOOKUP(D72,'Élelmiszer törzs'!$A$2:$G$101,5,FALSE),""))</f>
        <v/>
      </c>
      <c r="J72" s="29">
        <f>IF(D72="","",IFERROR(VLOOKUP(D72,'Élelmiszer törzs'!$A$2:$G$101,6,FALSE),""))</f>
        <v/>
      </c>
      <c r="K72" s="29">
        <f>IF(D72="","",IFERROR(VLOOKUP(D72,'Élelmiszer törzs'!$A$2:$G$101,7,FALSE),""))</f>
        <v/>
      </c>
      <c r="L72" s="28">
        <f>IF(OR(E72="",G72=""),"",IFERROR(E72/100*G72,0))</f>
        <v/>
      </c>
      <c r="M72" s="29">
        <f>IF(OR(E72="",H72=""),"",IFERROR(E72/100*H72,0))</f>
        <v/>
      </c>
      <c r="N72" s="29">
        <f>IF(OR(E72="",I72=""),"",IFERROR(E72/100*I72,0))</f>
        <v/>
      </c>
      <c r="O72" s="29">
        <f>IF(OR(E72="",J72=""),"",IFERROR(E72/100*J72,0))</f>
        <v/>
      </c>
      <c r="P72" s="29">
        <f>IF(OR(E72="",K72=""),"",IFERROR(E72/100*K72,0))</f>
        <v/>
      </c>
      <c r="Q72" s="30" t="n"/>
      <c r="R72" s="4" t="n"/>
    </row>
    <row r="73">
      <c r="A73" s="26" t="n"/>
      <c r="B73" s="9">
        <f>IF(A73="","",IFERROR(VLOOKUP(MOD(A73,7),$T$2:$U$8,2,FALSE),""))</f>
        <v/>
      </c>
      <c r="C73" s="4" t="n"/>
      <c r="D73" s="4" t="n"/>
      <c r="E73" s="27" t="n"/>
      <c r="F73" s="9">
        <f>IF(E73="","","g")</f>
        <v/>
      </c>
      <c r="G73" s="31">
        <f>IF(D73="","",IFERROR(VLOOKUP(D73,'Élelmiszer törzs'!$A$2:$G$101,3,FALSE),""))</f>
        <v/>
      </c>
      <c r="H73" s="32">
        <f>IF(D73="","",IFERROR(VLOOKUP(D73,'Élelmiszer törzs'!$A$2:$G$101,4,FALSE),""))</f>
        <v/>
      </c>
      <c r="I73" s="32">
        <f>IF(D73="","",IFERROR(VLOOKUP(D73,'Élelmiszer törzs'!$A$2:$G$101,5,FALSE),""))</f>
        <v/>
      </c>
      <c r="J73" s="32">
        <f>IF(D73="","",IFERROR(VLOOKUP(D73,'Élelmiszer törzs'!$A$2:$G$101,6,FALSE),""))</f>
        <v/>
      </c>
      <c r="K73" s="32">
        <f>IF(D73="","",IFERROR(VLOOKUP(D73,'Élelmiszer törzs'!$A$2:$G$101,7,FALSE),""))</f>
        <v/>
      </c>
      <c r="L73" s="31">
        <f>IF(OR(E73="",G73=""),"",IFERROR(E73/100*G73,0))</f>
        <v/>
      </c>
      <c r="M73" s="32">
        <f>IF(OR(E73="",H73=""),"",IFERROR(E73/100*H73,0))</f>
        <v/>
      </c>
      <c r="N73" s="32">
        <f>IF(OR(E73="",I73=""),"",IFERROR(E73/100*I73,0))</f>
        <v/>
      </c>
      <c r="O73" s="32">
        <f>IF(OR(E73="",J73=""),"",IFERROR(E73/100*J73,0))</f>
        <v/>
      </c>
      <c r="P73" s="32">
        <f>IF(OR(E73="",K73=""),"",IFERROR(E73/100*K73,0))</f>
        <v/>
      </c>
      <c r="Q73" s="30" t="n"/>
      <c r="R73" s="4" t="n"/>
    </row>
    <row r="74">
      <c r="A74" s="26" t="n"/>
      <c r="B74" s="3">
        <f>IF(A74="","",IFERROR(VLOOKUP(MOD(A74,7),$T$2:$U$8,2,FALSE),""))</f>
        <v/>
      </c>
      <c r="C74" s="4" t="n"/>
      <c r="D74" s="4" t="n"/>
      <c r="E74" s="27" t="n"/>
      <c r="F74" s="3">
        <f>IF(E74="","","g")</f>
        <v/>
      </c>
      <c r="G74" s="28">
        <f>IF(D74="","",IFERROR(VLOOKUP(D74,'Élelmiszer törzs'!$A$2:$G$101,3,FALSE),""))</f>
        <v/>
      </c>
      <c r="H74" s="29">
        <f>IF(D74="","",IFERROR(VLOOKUP(D74,'Élelmiszer törzs'!$A$2:$G$101,4,FALSE),""))</f>
        <v/>
      </c>
      <c r="I74" s="29">
        <f>IF(D74="","",IFERROR(VLOOKUP(D74,'Élelmiszer törzs'!$A$2:$G$101,5,FALSE),""))</f>
        <v/>
      </c>
      <c r="J74" s="29">
        <f>IF(D74="","",IFERROR(VLOOKUP(D74,'Élelmiszer törzs'!$A$2:$G$101,6,FALSE),""))</f>
        <v/>
      </c>
      <c r="K74" s="29">
        <f>IF(D74="","",IFERROR(VLOOKUP(D74,'Élelmiszer törzs'!$A$2:$G$101,7,FALSE),""))</f>
        <v/>
      </c>
      <c r="L74" s="28">
        <f>IF(OR(E74="",G74=""),"",IFERROR(E74/100*G74,0))</f>
        <v/>
      </c>
      <c r="M74" s="29">
        <f>IF(OR(E74="",H74=""),"",IFERROR(E74/100*H74,0))</f>
        <v/>
      </c>
      <c r="N74" s="29">
        <f>IF(OR(E74="",I74=""),"",IFERROR(E74/100*I74,0))</f>
        <v/>
      </c>
      <c r="O74" s="29">
        <f>IF(OR(E74="",J74=""),"",IFERROR(E74/100*J74,0))</f>
        <v/>
      </c>
      <c r="P74" s="29">
        <f>IF(OR(E74="",K74=""),"",IFERROR(E74/100*K74,0))</f>
        <v/>
      </c>
      <c r="Q74" s="30" t="n"/>
      <c r="R74" s="4" t="n"/>
    </row>
    <row r="75">
      <c r="A75" s="26" t="n"/>
      <c r="B75" s="9">
        <f>IF(A75="","",IFERROR(VLOOKUP(MOD(A75,7),$T$2:$U$8,2,FALSE),""))</f>
        <v/>
      </c>
      <c r="C75" s="4" t="n"/>
      <c r="D75" s="4" t="n"/>
      <c r="E75" s="27" t="n"/>
      <c r="F75" s="9">
        <f>IF(E75="","","g")</f>
        <v/>
      </c>
      <c r="G75" s="31">
        <f>IF(D75="","",IFERROR(VLOOKUP(D75,'Élelmiszer törzs'!$A$2:$G$101,3,FALSE),""))</f>
        <v/>
      </c>
      <c r="H75" s="32">
        <f>IF(D75="","",IFERROR(VLOOKUP(D75,'Élelmiszer törzs'!$A$2:$G$101,4,FALSE),""))</f>
        <v/>
      </c>
      <c r="I75" s="32">
        <f>IF(D75="","",IFERROR(VLOOKUP(D75,'Élelmiszer törzs'!$A$2:$G$101,5,FALSE),""))</f>
        <v/>
      </c>
      <c r="J75" s="32">
        <f>IF(D75="","",IFERROR(VLOOKUP(D75,'Élelmiszer törzs'!$A$2:$G$101,6,FALSE),""))</f>
        <v/>
      </c>
      <c r="K75" s="32">
        <f>IF(D75="","",IFERROR(VLOOKUP(D75,'Élelmiszer törzs'!$A$2:$G$101,7,FALSE),""))</f>
        <v/>
      </c>
      <c r="L75" s="31">
        <f>IF(OR(E75="",G75=""),"",IFERROR(E75/100*G75,0))</f>
        <v/>
      </c>
      <c r="M75" s="32">
        <f>IF(OR(E75="",H75=""),"",IFERROR(E75/100*H75,0))</f>
        <v/>
      </c>
      <c r="N75" s="32">
        <f>IF(OR(E75="",I75=""),"",IFERROR(E75/100*I75,0))</f>
        <v/>
      </c>
      <c r="O75" s="32">
        <f>IF(OR(E75="",J75=""),"",IFERROR(E75/100*J75,0))</f>
        <v/>
      </c>
      <c r="P75" s="32">
        <f>IF(OR(E75="",K75=""),"",IFERROR(E75/100*K75,0))</f>
        <v/>
      </c>
      <c r="Q75" s="30" t="n"/>
      <c r="R75" s="4" t="n"/>
    </row>
    <row r="76">
      <c r="A76" s="26" t="n"/>
      <c r="B76" s="3">
        <f>IF(A76="","",IFERROR(VLOOKUP(MOD(A76,7),$T$2:$U$8,2,FALSE),""))</f>
        <v/>
      </c>
      <c r="C76" s="4" t="n"/>
      <c r="D76" s="4" t="n"/>
      <c r="E76" s="27" t="n"/>
      <c r="F76" s="3">
        <f>IF(E76="","","g")</f>
        <v/>
      </c>
      <c r="G76" s="28">
        <f>IF(D76="","",IFERROR(VLOOKUP(D76,'Élelmiszer törzs'!$A$2:$G$101,3,FALSE),""))</f>
        <v/>
      </c>
      <c r="H76" s="29">
        <f>IF(D76="","",IFERROR(VLOOKUP(D76,'Élelmiszer törzs'!$A$2:$G$101,4,FALSE),""))</f>
        <v/>
      </c>
      <c r="I76" s="29">
        <f>IF(D76="","",IFERROR(VLOOKUP(D76,'Élelmiszer törzs'!$A$2:$G$101,5,FALSE),""))</f>
        <v/>
      </c>
      <c r="J76" s="29">
        <f>IF(D76="","",IFERROR(VLOOKUP(D76,'Élelmiszer törzs'!$A$2:$G$101,6,FALSE),""))</f>
        <v/>
      </c>
      <c r="K76" s="29">
        <f>IF(D76="","",IFERROR(VLOOKUP(D76,'Élelmiszer törzs'!$A$2:$G$101,7,FALSE),""))</f>
        <v/>
      </c>
      <c r="L76" s="28">
        <f>IF(OR(E76="",G76=""),"",IFERROR(E76/100*G76,0))</f>
        <v/>
      </c>
      <c r="M76" s="29">
        <f>IF(OR(E76="",H76=""),"",IFERROR(E76/100*H76,0))</f>
        <v/>
      </c>
      <c r="N76" s="29">
        <f>IF(OR(E76="",I76=""),"",IFERROR(E76/100*I76,0))</f>
        <v/>
      </c>
      <c r="O76" s="29">
        <f>IF(OR(E76="",J76=""),"",IFERROR(E76/100*J76,0))</f>
        <v/>
      </c>
      <c r="P76" s="29">
        <f>IF(OR(E76="",K76=""),"",IFERROR(E76/100*K76,0))</f>
        <v/>
      </c>
      <c r="Q76" s="30" t="n"/>
      <c r="R76" s="4" t="n"/>
    </row>
    <row r="77">
      <c r="A77" s="26" t="n"/>
      <c r="B77" s="9">
        <f>IF(A77="","",IFERROR(VLOOKUP(MOD(A77,7),$T$2:$U$8,2,FALSE),""))</f>
        <v/>
      </c>
      <c r="C77" s="4" t="n"/>
      <c r="D77" s="4" t="n"/>
      <c r="E77" s="27" t="n"/>
      <c r="F77" s="9">
        <f>IF(E77="","","g")</f>
        <v/>
      </c>
      <c r="G77" s="31">
        <f>IF(D77="","",IFERROR(VLOOKUP(D77,'Élelmiszer törzs'!$A$2:$G$101,3,FALSE),""))</f>
        <v/>
      </c>
      <c r="H77" s="32">
        <f>IF(D77="","",IFERROR(VLOOKUP(D77,'Élelmiszer törzs'!$A$2:$G$101,4,FALSE),""))</f>
        <v/>
      </c>
      <c r="I77" s="32">
        <f>IF(D77="","",IFERROR(VLOOKUP(D77,'Élelmiszer törzs'!$A$2:$G$101,5,FALSE),""))</f>
        <v/>
      </c>
      <c r="J77" s="32">
        <f>IF(D77="","",IFERROR(VLOOKUP(D77,'Élelmiszer törzs'!$A$2:$G$101,6,FALSE),""))</f>
        <v/>
      </c>
      <c r="K77" s="32">
        <f>IF(D77="","",IFERROR(VLOOKUP(D77,'Élelmiszer törzs'!$A$2:$G$101,7,FALSE),""))</f>
        <v/>
      </c>
      <c r="L77" s="31">
        <f>IF(OR(E77="",G77=""),"",IFERROR(E77/100*G77,0))</f>
        <v/>
      </c>
      <c r="M77" s="32">
        <f>IF(OR(E77="",H77=""),"",IFERROR(E77/100*H77,0))</f>
        <v/>
      </c>
      <c r="N77" s="32">
        <f>IF(OR(E77="",I77=""),"",IFERROR(E77/100*I77,0))</f>
        <v/>
      </c>
      <c r="O77" s="32">
        <f>IF(OR(E77="",J77=""),"",IFERROR(E77/100*J77,0))</f>
        <v/>
      </c>
      <c r="P77" s="32">
        <f>IF(OR(E77="",K77=""),"",IFERROR(E77/100*K77,0))</f>
        <v/>
      </c>
      <c r="Q77" s="30" t="n"/>
      <c r="R77" s="4" t="n"/>
    </row>
    <row r="78">
      <c r="A78" s="26" t="n"/>
      <c r="B78" s="3">
        <f>IF(A78="","",IFERROR(VLOOKUP(MOD(A78,7),$T$2:$U$8,2,FALSE),""))</f>
        <v/>
      </c>
      <c r="C78" s="4" t="n"/>
      <c r="D78" s="4" t="n"/>
      <c r="E78" s="27" t="n"/>
      <c r="F78" s="3">
        <f>IF(E78="","","g")</f>
        <v/>
      </c>
      <c r="G78" s="28">
        <f>IF(D78="","",IFERROR(VLOOKUP(D78,'Élelmiszer törzs'!$A$2:$G$101,3,FALSE),""))</f>
        <v/>
      </c>
      <c r="H78" s="29">
        <f>IF(D78="","",IFERROR(VLOOKUP(D78,'Élelmiszer törzs'!$A$2:$G$101,4,FALSE),""))</f>
        <v/>
      </c>
      <c r="I78" s="29">
        <f>IF(D78="","",IFERROR(VLOOKUP(D78,'Élelmiszer törzs'!$A$2:$G$101,5,FALSE),""))</f>
        <v/>
      </c>
      <c r="J78" s="29">
        <f>IF(D78="","",IFERROR(VLOOKUP(D78,'Élelmiszer törzs'!$A$2:$G$101,6,FALSE),""))</f>
        <v/>
      </c>
      <c r="K78" s="29">
        <f>IF(D78="","",IFERROR(VLOOKUP(D78,'Élelmiszer törzs'!$A$2:$G$101,7,FALSE),""))</f>
        <v/>
      </c>
      <c r="L78" s="28">
        <f>IF(OR(E78="",G78=""),"",IFERROR(E78/100*G78,0))</f>
        <v/>
      </c>
      <c r="M78" s="29">
        <f>IF(OR(E78="",H78=""),"",IFERROR(E78/100*H78,0))</f>
        <v/>
      </c>
      <c r="N78" s="29">
        <f>IF(OR(E78="",I78=""),"",IFERROR(E78/100*I78,0))</f>
        <v/>
      </c>
      <c r="O78" s="29">
        <f>IF(OR(E78="",J78=""),"",IFERROR(E78/100*J78,0))</f>
        <v/>
      </c>
      <c r="P78" s="29">
        <f>IF(OR(E78="",K78=""),"",IFERROR(E78/100*K78,0))</f>
        <v/>
      </c>
      <c r="Q78" s="30" t="n"/>
      <c r="R78" s="4" t="n"/>
    </row>
    <row r="79">
      <c r="A79" s="26" t="n"/>
      <c r="B79" s="9">
        <f>IF(A79="","",IFERROR(VLOOKUP(MOD(A79,7),$T$2:$U$8,2,FALSE),""))</f>
        <v/>
      </c>
      <c r="C79" s="4" t="n"/>
      <c r="D79" s="4" t="n"/>
      <c r="E79" s="27" t="n"/>
      <c r="F79" s="9">
        <f>IF(E79="","","g")</f>
        <v/>
      </c>
      <c r="G79" s="31">
        <f>IF(D79="","",IFERROR(VLOOKUP(D79,'Élelmiszer törzs'!$A$2:$G$101,3,FALSE),""))</f>
        <v/>
      </c>
      <c r="H79" s="32">
        <f>IF(D79="","",IFERROR(VLOOKUP(D79,'Élelmiszer törzs'!$A$2:$G$101,4,FALSE),""))</f>
        <v/>
      </c>
      <c r="I79" s="32">
        <f>IF(D79="","",IFERROR(VLOOKUP(D79,'Élelmiszer törzs'!$A$2:$G$101,5,FALSE),""))</f>
        <v/>
      </c>
      <c r="J79" s="32">
        <f>IF(D79="","",IFERROR(VLOOKUP(D79,'Élelmiszer törzs'!$A$2:$G$101,6,FALSE),""))</f>
        <v/>
      </c>
      <c r="K79" s="32">
        <f>IF(D79="","",IFERROR(VLOOKUP(D79,'Élelmiszer törzs'!$A$2:$G$101,7,FALSE),""))</f>
        <v/>
      </c>
      <c r="L79" s="31">
        <f>IF(OR(E79="",G79=""),"",IFERROR(E79/100*G79,0))</f>
        <v/>
      </c>
      <c r="M79" s="32">
        <f>IF(OR(E79="",H79=""),"",IFERROR(E79/100*H79,0))</f>
        <v/>
      </c>
      <c r="N79" s="32">
        <f>IF(OR(E79="",I79=""),"",IFERROR(E79/100*I79,0))</f>
        <v/>
      </c>
      <c r="O79" s="32">
        <f>IF(OR(E79="",J79=""),"",IFERROR(E79/100*J79,0))</f>
        <v/>
      </c>
      <c r="P79" s="32">
        <f>IF(OR(E79="",K79=""),"",IFERROR(E79/100*K79,0))</f>
        <v/>
      </c>
      <c r="Q79" s="30" t="n"/>
      <c r="R79" s="4" t="n"/>
    </row>
    <row r="80">
      <c r="A80" s="26" t="n"/>
      <c r="B80" s="3">
        <f>IF(A80="","",IFERROR(VLOOKUP(MOD(A80,7),$T$2:$U$8,2,FALSE),""))</f>
        <v/>
      </c>
      <c r="C80" s="4" t="n"/>
      <c r="D80" s="4" t="n"/>
      <c r="E80" s="27" t="n"/>
      <c r="F80" s="3">
        <f>IF(E80="","","g")</f>
        <v/>
      </c>
      <c r="G80" s="28">
        <f>IF(D80="","",IFERROR(VLOOKUP(D80,'Élelmiszer törzs'!$A$2:$G$101,3,FALSE),""))</f>
        <v/>
      </c>
      <c r="H80" s="29">
        <f>IF(D80="","",IFERROR(VLOOKUP(D80,'Élelmiszer törzs'!$A$2:$G$101,4,FALSE),""))</f>
        <v/>
      </c>
      <c r="I80" s="29">
        <f>IF(D80="","",IFERROR(VLOOKUP(D80,'Élelmiszer törzs'!$A$2:$G$101,5,FALSE),""))</f>
        <v/>
      </c>
      <c r="J80" s="29">
        <f>IF(D80="","",IFERROR(VLOOKUP(D80,'Élelmiszer törzs'!$A$2:$G$101,6,FALSE),""))</f>
        <v/>
      </c>
      <c r="K80" s="29">
        <f>IF(D80="","",IFERROR(VLOOKUP(D80,'Élelmiszer törzs'!$A$2:$G$101,7,FALSE),""))</f>
        <v/>
      </c>
      <c r="L80" s="28">
        <f>IF(OR(E80="",G80=""),"",IFERROR(E80/100*G80,0))</f>
        <v/>
      </c>
      <c r="M80" s="29">
        <f>IF(OR(E80="",H80=""),"",IFERROR(E80/100*H80,0))</f>
        <v/>
      </c>
      <c r="N80" s="29">
        <f>IF(OR(E80="",I80=""),"",IFERROR(E80/100*I80,0))</f>
        <v/>
      </c>
      <c r="O80" s="29">
        <f>IF(OR(E80="",J80=""),"",IFERROR(E80/100*J80,0))</f>
        <v/>
      </c>
      <c r="P80" s="29">
        <f>IF(OR(E80="",K80=""),"",IFERROR(E80/100*K80,0))</f>
        <v/>
      </c>
      <c r="Q80" s="30" t="n"/>
      <c r="R80" s="4" t="n"/>
    </row>
    <row r="81">
      <c r="A81" s="26" t="n"/>
      <c r="B81" s="9">
        <f>IF(A81="","",IFERROR(VLOOKUP(MOD(A81,7),$T$2:$U$8,2,FALSE),""))</f>
        <v/>
      </c>
      <c r="C81" s="4" t="n"/>
      <c r="D81" s="4" t="n"/>
      <c r="E81" s="27" t="n"/>
      <c r="F81" s="9">
        <f>IF(E81="","","g")</f>
        <v/>
      </c>
      <c r="G81" s="31">
        <f>IF(D81="","",IFERROR(VLOOKUP(D81,'Élelmiszer törzs'!$A$2:$G$101,3,FALSE),""))</f>
        <v/>
      </c>
      <c r="H81" s="32">
        <f>IF(D81="","",IFERROR(VLOOKUP(D81,'Élelmiszer törzs'!$A$2:$G$101,4,FALSE),""))</f>
        <v/>
      </c>
      <c r="I81" s="32">
        <f>IF(D81="","",IFERROR(VLOOKUP(D81,'Élelmiszer törzs'!$A$2:$G$101,5,FALSE),""))</f>
        <v/>
      </c>
      <c r="J81" s="32">
        <f>IF(D81="","",IFERROR(VLOOKUP(D81,'Élelmiszer törzs'!$A$2:$G$101,6,FALSE),""))</f>
        <v/>
      </c>
      <c r="K81" s="32">
        <f>IF(D81="","",IFERROR(VLOOKUP(D81,'Élelmiszer törzs'!$A$2:$G$101,7,FALSE),""))</f>
        <v/>
      </c>
      <c r="L81" s="31">
        <f>IF(OR(E81="",G81=""),"",IFERROR(E81/100*G81,0))</f>
        <v/>
      </c>
      <c r="M81" s="32">
        <f>IF(OR(E81="",H81=""),"",IFERROR(E81/100*H81,0))</f>
        <v/>
      </c>
      <c r="N81" s="32">
        <f>IF(OR(E81="",I81=""),"",IFERROR(E81/100*I81,0))</f>
        <v/>
      </c>
      <c r="O81" s="32">
        <f>IF(OR(E81="",J81=""),"",IFERROR(E81/100*J81,0))</f>
        <v/>
      </c>
      <c r="P81" s="32">
        <f>IF(OR(E81="",K81=""),"",IFERROR(E81/100*K81,0))</f>
        <v/>
      </c>
      <c r="Q81" s="30" t="n"/>
      <c r="R81" s="4" t="n"/>
    </row>
    <row r="82">
      <c r="A82" s="26" t="n"/>
      <c r="B82" s="3">
        <f>IF(A82="","",IFERROR(VLOOKUP(MOD(A82,7),$T$2:$U$8,2,FALSE),""))</f>
        <v/>
      </c>
      <c r="C82" s="4" t="n"/>
      <c r="D82" s="4" t="n"/>
      <c r="E82" s="27" t="n"/>
      <c r="F82" s="3">
        <f>IF(E82="","","g")</f>
        <v/>
      </c>
      <c r="G82" s="28">
        <f>IF(D82="","",IFERROR(VLOOKUP(D82,'Élelmiszer törzs'!$A$2:$G$101,3,FALSE),""))</f>
        <v/>
      </c>
      <c r="H82" s="29">
        <f>IF(D82="","",IFERROR(VLOOKUP(D82,'Élelmiszer törzs'!$A$2:$G$101,4,FALSE),""))</f>
        <v/>
      </c>
      <c r="I82" s="29">
        <f>IF(D82="","",IFERROR(VLOOKUP(D82,'Élelmiszer törzs'!$A$2:$G$101,5,FALSE),""))</f>
        <v/>
      </c>
      <c r="J82" s="29">
        <f>IF(D82="","",IFERROR(VLOOKUP(D82,'Élelmiszer törzs'!$A$2:$G$101,6,FALSE),""))</f>
        <v/>
      </c>
      <c r="K82" s="29">
        <f>IF(D82="","",IFERROR(VLOOKUP(D82,'Élelmiszer törzs'!$A$2:$G$101,7,FALSE),""))</f>
        <v/>
      </c>
      <c r="L82" s="28">
        <f>IF(OR(E82="",G82=""),"",IFERROR(E82/100*G82,0))</f>
        <v/>
      </c>
      <c r="M82" s="29">
        <f>IF(OR(E82="",H82=""),"",IFERROR(E82/100*H82,0))</f>
        <v/>
      </c>
      <c r="N82" s="29">
        <f>IF(OR(E82="",I82=""),"",IFERROR(E82/100*I82,0))</f>
        <v/>
      </c>
      <c r="O82" s="29">
        <f>IF(OR(E82="",J82=""),"",IFERROR(E82/100*J82,0))</f>
        <v/>
      </c>
      <c r="P82" s="29">
        <f>IF(OR(E82="",K82=""),"",IFERROR(E82/100*K82,0))</f>
        <v/>
      </c>
      <c r="Q82" s="30" t="n"/>
      <c r="R82" s="4" t="n"/>
    </row>
    <row r="83">
      <c r="A83" s="26" t="n"/>
      <c r="B83" s="9">
        <f>IF(A83="","",IFERROR(VLOOKUP(MOD(A83,7),$T$2:$U$8,2,FALSE),""))</f>
        <v/>
      </c>
      <c r="C83" s="4" t="n"/>
      <c r="D83" s="4" t="n"/>
      <c r="E83" s="27" t="n"/>
      <c r="F83" s="9">
        <f>IF(E83="","","g")</f>
        <v/>
      </c>
      <c r="G83" s="31">
        <f>IF(D83="","",IFERROR(VLOOKUP(D83,'Élelmiszer törzs'!$A$2:$G$101,3,FALSE),""))</f>
        <v/>
      </c>
      <c r="H83" s="32">
        <f>IF(D83="","",IFERROR(VLOOKUP(D83,'Élelmiszer törzs'!$A$2:$G$101,4,FALSE),""))</f>
        <v/>
      </c>
      <c r="I83" s="32">
        <f>IF(D83="","",IFERROR(VLOOKUP(D83,'Élelmiszer törzs'!$A$2:$G$101,5,FALSE),""))</f>
        <v/>
      </c>
      <c r="J83" s="32">
        <f>IF(D83="","",IFERROR(VLOOKUP(D83,'Élelmiszer törzs'!$A$2:$G$101,6,FALSE),""))</f>
        <v/>
      </c>
      <c r="K83" s="32">
        <f>IF(D83="","",IFERROR(VLOOKUP(D83,'Élelmiszer törzs'!$A$2:$G$101,7,FALSE),""))</f>
        <v/>
      </c>
      <c r="L83" s="31">
        <f>IF(OR(E83="",G83=""),"",IFERROR(E83/100*G83,0))</f>
        <v/>
      </c>
      <c r="M83" s="32">
        <f>IF(OR(E83="",H83=""),"",IFERROR(E83/100*H83,0))</f>
        <v/>
      </c>
      <c r="N83" s="32">
        <f>IF(OR(E83="",I83=""),"",IFERROR(E83/100*I83,0))</f>
        <v/>
      </c>
      <c r="O83" s="32">
        <f>IF(OR(E83="",J83=""),"",IFERROR(E83/100*J83,0))</f>
        <v/>
      </c>
      <c r="P83" s="32">
        <f>IF(OR(E83="",K83=""),"",IFERROR(E83/100*K83,0))</f>
        <v/>
      </c>
      <c r="Q83" s="30" t="n"/>
      <c r="R83" s="4" t="n"/>
    </row>
    <row r="84">
      <c r="A84" s="26" t="n"/>
      <c r="B84" s="3">
        <f>IF(A84="","",IFERROR(VLOOKUP(MOD(A84,7),$T$2:$U$8,2,FALSE),""))</f>
        <v/>
      </c>
      <c r="C84" s="4" t="n"/>
      <c r="D84" s="4" t="n"/>
      <c r="E84" s="27" t="n"/>
      <c r="F84" s="3">
        <f>IF(E84="","","g")</f>
        <v/>
      </c>
      <c r="G84" s="28">
        <f>IF(D84="","",IFERROR(VLOOKUP(D84,'Élelmiszer törzs'!$A$2:$G$101,3,FALSE),""))</f>
        <v/>
      </c>
      <c r="H84" s="29">
        <f>IF(D84="","",IFERROR(VLOOKUP(D84,'Élelmiszer törzs'!$A$2:$G$101,4,FALSE),""))</f>
        <v/>
      </c>
      <c r="I84" s="29">
        <f>IF(D84="","",IFERROR(VLOOKUP(D84,'Élelmiszer törzs'!$A$2:$G$101,5,FALSE),""))</f>
        <v/>
      </c>
      <c r="J84" s="29">
        <f>IF(D84="","",IFERROR(VLOOKUP(D84,'Élelmiszer törzs'!$A$2:$G$101,6,FALSE),""))</f>
        <v/>
      </c>
      <c r="K84" s="29">
        <f>IF(D84="","",IFERROR(VLOOKUP(D84,'Élelmiszer törzs'!$A$2:$G$101,7,FALSE),""))</f>
        <v/>
      </c>
      <c r="L84" s="28">
        <f>IF(OR(E84="",G84=""),"",IFERROR(E84/100*G84,0))</f>
        <v/>
      </c>
      <c r="M84" s="29">
        <f>IF(OR(E84="",H84=""),"",IFERROR(E84/100*H84,0))</f>
        <v/>
      </c>
      <c r="N84" s="29">
        <f>IF(OR(E84="",I84=""),"",IFERROR(E84/100*I84,0))</f>
        <v/>
      </c>
      <c r="O84" s="29">
        <f>IF(OR(E84="",J84=""),"",IFERROR(E84/100*J84,0))</f>
        <v/>
      </c>
      <c r="P84" s="29">
        <f>IF(OR(E84="",K84=""),"",IFERROR(E84/100*K84,0))</f>
        <v/>
      </c>
      <c r="Q84" s="30" t="n"/>
      <c r="R84" s="4" t="n"/>
    </row>
    <row r="85">
      <c r="A85" s="26" t="n"/>
      <c r="B85" s="9">
        <f>IF(A85="","",IFERROR(VLOOKUP(MOD(A85,7),$T$2:$U$8,2,FALSE),""))</f>
        <v/>
      </c>
      <c r="C85" s="4" t="n"/>
      <c r="D85" s="4" t="n"/>
      <c r="E85" s="27" t="n"/>
      <c r="F85" s="9">
        <f>IF(E85="","","g")</f>
        <v/>
      </c>
      <c r="G85" s="31">
        <f>IF(D85="","",IFERROR(VLOOKUP(D85,'Élelmiszer törzs'!$A$2:$G$101,3,FALSE),""))</f>
        <v/>
      </c>
      <c r="H85" s="32">
        <f>IF(D85="","",IFERROR(VLOOKUP(D85,'Élelmiszer törzs'!$A$2:$G$101,4,FALSE),""))</f>
        <v/>
      </c>
      <c r="I85" s="32">
        <f>IF(D85="","",IFERROR(VLOOKUP(D85,'Élelmiszer törzs'!$A$2:$G$101,5,FALSE),""))</f>
        <v/>
      </c>
      <c r="J85" s="32">
        <f>IF(D85="","",IFERROR(VLOOKUP(D85,'Élelmiszer törzs'!$A$2:$G$101,6,FALSE),""))</f>
        <v/>
      </c>
      <c r="K85" s="32">
        <f>IF(D85="","",IFERROR(VLOOKUP(D85,'Élelmiszer törzs'!$A$2:$G$101,7,FALSE),""))</f>
        <v/>
      </c>
      <c r="L85" s="31">
        <f>IF(OR(E85="",G85=""),"",IFERROR(E85/100*G85,0))</f>
        <v/>
      </c>
      <c r="M85" s="32">
        <f>IF(OR(E85="",H85=""),"",IFERROR(E85/100*H85,0))</f>
        <v/>
      </c>
      <c r="N85" s="32">
        <f>IF(OR(E85="",I85=""),"",IFERROR(E85/100*I85,0))</f>
        <v/>
      </c>
      <c r="O85" s="32">
        <f>IF(OR(E85="",J85=""),"",IFERROR(E85/100*J85,0))</f>
        <v/>
      </c>
      <c r="P85" s="32">
        <f>IF(OR(E85="",K85=""),"",IFERROR(E85/100*K85,0))</f>
        <v/>
      </c>
      <c r="Q85" s="30" t="n"/>
      <c r="R85" s="4" t="n"/>
    </row>
    <row r="86">
      <c r="A86" s="26" t="n"/>
      <c r="B86" s="3">
        <f>IF(A86="","",IFERROR(VLOOKUP(MOD(A86,7),$T$2:$U$8,2,FALSE),""))</f>
        <v/>
      </c>
      <c r="C86" s="4" t="n"/>
      <c r="D86" s="4" t="n"/>
      <c r="E86" s="27" t="n"/>
      <c r="F86" s="3">
        <f>IF(E86="","","g")</f>
        <v/>
      </c>
      <c r="G86" s="28">
        <f>IF(D86="","",IFERROR(VLOOKUP(D86,'Élelmiszer törzs'!$A$2:$G$101,3,FALSE),""))</f>
        <v/>
      </c>
      <c r="H86" s="29">
        <f>IF(D86="","",IFERROR(VLOOKUP(D86,'Élelmiszer törzs'!$A$2:$G$101,4,FALSE),""))</f>
        <v/>
      </c>
      <c r="I86" s="29">
        <f>IF(D86="","",IFERROR(VLOOKUP(D86,'Élelmiszer törzs'!$A$2:$G$101,5,FALSE),""))</f>
        <v/>
      </c>
      <c r="J86" s="29">
        <f>IF(D86="","",IFERROR(VLOOKUP(D86,'Élelmiszer törzs'!$A$2:$G$101,6,FALSE),""))</f>
        <v/>
      </c>
      <c r="K86" s="29">
        <f>IF(D86="","",IFERROR(VLOOKUP(D86,'Élelmiszer törzs'!$A$2:$G$101,7,FALSE),""))</f>
        <v/>
      </c>
      <c r="L86" s="28">
        <f>IF(OR(E86="",G86=""),"",IFERROR(E86/100*G86,0))</f>
        <v/>
      </c>
      <c r="M86" s="29">
        <f>IF(OR(E86="",H86=""),"",IFERROR(E86/100*H86,0))</f>
        <v/>
      </c>
      <c r="N86" s="29">
        <f>IF(OR(E86="",I86=""),"",IFERROR(E86/100*I86,0))</f>
        <v/>
      </c>
      <c r="O86" s="29">
        <f>IF(OR(E86="",J86=""),"",IFERROR(E86/100*J86,0))</f>
        <v/>
      </c>
      <c r="P86" s="29">
        <f>IF(OR(E86="",K86=""),"",IFERROR(E86/100*K86,0))</f>
        <v/>
      </c>
      <c r="Q86" s="30" t="n"/>
      <c r="R86" s="4" t="n"/>
    </row>
    <row r="87">
      <c r="A87" s="26" t="n"/>
      <c r="B87" s="9">
        <f>IF(A87="","",IFERROR(VLOOKUP(MOD(A87,7),$T$2:$U$8,2,FALSE),""))</f>
        <v/>
      </c>
      <c r="C87" s="4" t="n"/>
      <c r="D87" s="4" t="n"/>
      <c r="E87" s="27" t="n"/>
      <c r="F87" s="9">
        <f>IF(E87="","","g")</f>
        <v/>
      </c>
      <c r="G87" s="31">
        <f>IF(D87="","",IFERROR(VLOOKUP(D87,'Élelmiszer törzs'!$A$2:$G$101,3,FALSE),""))</f>
        <v/>
      </c>
      <c r="H87" s="32">
        <f>IF(D87="","",IFERROR(VLOOKUP(D87,'Élelmiszer törzs'!$A$2:$G$101,4,FALSE),""))</f>
        <v/>
      </c>
      <c r="I87" s="32">
        <f>IF(D87="","",IFERROR(VLOOKUP(D87,'Élelmiszer törzs'!$A$2:$G$101,5,FALSE),""))</f>
        <v/>
      </c>
      <c r="J87" s="32">
        <f>IF(D87="","",IFERROR(VLOOKUP(D87,'Élelmiszer törzs'!$A$2:$G$101,6,FALSE),""))</f>
        <v/>
      </c>
      <c r="K87" s="32">
        <f>IF(D87="","",IFERROR(VLOOKUP(D87,'Élelmiszer törzs'!$A$2:$G$101,7,FALSE),""))</f>
        <v/>
      </c>
      <c r="L87" s="31">
        <f>IF(OR(E87="",G87=""),"",IFERROR(E87/100*G87,0))</f>
        <v/>
      </c>
      <c r="M87" s="32">
        <f>IF(OR(E87="",H87=""),"",IFERROR(E87/100*H87,0))</f>
        <v/>
      </c>
      <c r="N87" s="32">
        <f>IF(OR(E87="",I87=""),"",IFERROR(E87/100*I87,0))</f>
        <v/>
      </c>
      <c r="O87" s="32">
        <f>IF(OR(E87="",J87=""),"",IFERROR(E87/100*J87,0))</f>
        <v/>
      </c>
      <c r="P87" s="32">
        <f>IF(OR(E87="",K87=""),"",IFERROR(E87/100*K87,0))</f>
        <v/>
      </c>
      <c r="Q87" s="30" t="n"/>
      <c r="R87" s="4" t="n"/>
    </row>
    <row r="88">
      <c r="A88" s="26" t="n"/>
      <c r="B88" s="3">
        <f>IF(A88="","",IFERROR(VLOOKUP(MOD(A88,7),$T$2:$U$8,2,FALSE),""))</f>
        <v/>
      </c>
      <c r="C88" s="4" t="n"/>
      <c r="D88" s="4" t="n"/>
      <c r="E88" s="27" t="n"/>
      <c r="F88" s="3">
        <f>IF(E88="","","g")</f>
        <v/>
      </c>
      <c r="G88" s="28">
        <f>IF(D88="","",IFERROR(VLOOKUP(D88,'Élelmiszer törzs'!$A$2:$G$101,3,FALSE),""))</f>
        <v/>
      </c>
      <c r="H88" s="29">
        <f>IF(D88="","",IFERROR(VLOOKUP(D88,'Élelmiszer törzs'!$A$2:$G$101,4,FALSE),""))</f>
        <v/>
      </c>
      <c r="I88" s="29">
        <f>IF(D88="","",IFERROR(VLOOKUP(D88,'Élelmiszer törzs'!$A$2:$G$101,5,FALSE),""))</f>
        <v/>
      </c>
      <c r="J88" s="29">
        <f>IF(D88="","",IFERROR(VLOOKUP(D88,'Élelmiszer törzs'!$A$2:$G$101,6,FALSE),""))</f>
        <v/>
      </c>
      <c r="K88" s="29">
        <f>IF(D88="","",IFERROR(VLOOKUP(D88,'Élelmiszer törzs'!$A$2:$G$101,7,FALSE),""))</f>
        <v/>
      </c>
      <c r="L88" s="28">
        <f>IF(OR(E88="",G88=""),"",IFERROR(E88/100*G88,0))</f>
        <v/>
      </c>
      <c r="M88" s="29">
        <f>IF(OR(E88="",H88=""),"",IFERROR(E88/100*H88,0))</f>
        <v/>
      </c>
      <c r="N88" s="29">
        <f>IF(OR(E88="",I88=""),"",IFERROR(E88/100*I88,0))</f>
        <v/>
      </c>
      <c r="O88" s="29">
        <f>IF(OR(E88="",J88=""),"",IFERROR(E88/100*J88,0))</f>
        <v/>
      </c>
      <c r="P88" s="29">
        <f>IF(OR(E88="",K88=""),"",IFERROR(E88/100*K88,0))</f>
        <v/>
      </c>
      <c r="Q88" s="30" t="n"/>
      <c r="R88" s="4" t="n"/>
    </row>
    <row r="89">
      <c r="A89" s="26" t="n"/>
      <c r="B89" s="9">
        <f>IF(A89="","",IFERROR(VLOOKUP(MOD(A89,7),$T$2:$U$8,2,FALSE),""))</f>
        <v/>
      </c>
      <c r="C89" s="4" t="n"/>
      <c r="D89" s="4" t="n"/>
      <c r="E89" s="27" t="n"/>
      <c r="F89" s="9">
        <f>IF(E89="","","g")</f>
        <v/>
      </c>
      <c r="G89" s="31">
        <f>IF(D89="","",IFERROR(VLOOKUP(D89,'Élelmiszer törzs'!$A$2:$G$101,3,FALSE),""))</f>
        <v/>
      </c>
      <c r="H89" s="32">
        <f>IF(D89="","",IFERROR(VLOOKUP(D89,'Élelmiszer törzs'!$A$2:$G$101,4,FALSE),""))</f>
        <v/>
      </c>
      <c r="I89" s="32">
        <f>IF(D89="","",IFERROR(VLOOKUP(D89,'Élelmiszer törzs'!$A$2:$G$101,5,FALSE),""))</f>
        <v/>
      </c>
      <c r="J89" s="32">
        <f>IF(D89="","",IFERROR(VLOOKUP(D89,'Élelmiszer törzs'!$A$2:$G$101,6,FALSE),""))</f>
        <v/>
      </c>
      <c r="K89" s="32">
        <f>IF(D89="","",IFERROR(VLOOKUP(D89,'Élelmiszer törzs'!$A$2:$G$101,7,FALSE),""))</f>
        <v/>
      </c>
      <c r="L89" s="31">
        <f>IF(OR(E89="",G89=""),"",IFERROR(E89/100*G89,0))</f>
        <v/>
      </c>
      <c r="M89" s="32">
        <f>IF(OR(E89="",H89=""),"",IFERROR(E89/100*H89,0))</f>
        <v/>
      </c>
      <c r="N89" s="32">
        <f>IF(OR(E89="",I89=""),"",IFERROR(E89/100*I89,0))</f>
        <v/>
      </c>
      <c r="O89" s="32">
        <f>IF(OR(E89="",J89=""),"",IFERROR(E89/100*J89,0))</f>
        <v/>
      </c>
      <c r="P89" s="32">
        <f>IF(OR(E89="",K89=""),"",IFERROR(E89/100*K89,0))</f>
        <v/>
      </c>
      <c r="Q89" s="30" t="n"/>
      <c r="R89" s="4" t="n"/>
    </row>
    <row r="90">
      <c r="A90" s="26" t="n"/>
      <c r="B90" s="3">
        <f>IF(A90="","",IFERROR(VLOOKUP(MOD(A90,7),$T$2:$U$8,2,FALSE),""))</f>
        <v/>
      </c>
      <c r="C90" s="4" t="n"/>
      <c r="D90" s="4" t="n"/>
      <c r="E90" s="27" t="n"/>
      <c r="F90" s="3">
        <f>IF(E90="","","g")</f>
        <v/>
      </c>
      <c r="G90" s="28">
        <f>IF(D90="","",IFERROR(VLOOKUP(D90,'Élelmiszer törzs'!$A$2:$G$101,3,FALSE),""))</f>
        <v/>
      </c>
      <c r="H90" s="29">
        <f>IF(D90="","",IFERROR(VLOOKUP(D90,'Élelmiszer törzs'!$A$2:$G$101,4,FALSE),""))</f>
        <v/>
      </c>
      <c r="I90" s="29">
        <f>IF(D90="","",IFERROR(VLOOKUP(D90,'Élelmiszer törzs'!$A$2:$G$101,5,FALSE),""))</f>
        <v/>
      </c>
      <c r="J90" s="29">
        <f>IF(D90="","",IFERROR(VLOOKUP(D90,'Élelmiszer törzs'!$A$2:$G$101,6,FALSE),""))</f>
        <v/>
      </c>
      <c r="K90" s="29">
        <f>IF(D90="","",IFERROR(VLOOKUP(D90,'Élelmiszer törzs'!$A$2:$G$101,7,FALSE),""))</f>
        <v/>
      </c>
      <c r="L90" s="28">
        <f>IF(OR(E90="",G90=""),"",IFERROR(E90/100*G90,0))</f>
        <v/>
      </c>
      <c r="M90" s="29">
        <f>IF(OR(E90="",H90=""),"",IFERROR(E90/100*H90,0))</f>
        <v/>
      </c>
      <c r="N90" s="29">
        <f>IF(OR(E90="",I90=""),"",IFERROR(E90/100*I90,0))</f>
        <v/>
      </c>
      <c r="O90" s="29">
        <f>IF(OR(E90="",J90=""),"",IFERROR(E90/100*J90,0))</f>
        <v/>
      </c>
      <c r="P90" s="29">
        <f>IF(OR(E90="",K90=""),"",IFERROR(E90/100*K90,0))</f>
        <v/>
      </c>
      <c r="Q90" s="30" t="n"/>
      <c r="R90" s="4" t="n"/>
    </row>
    <row r="91">
      <c r="A91" s="26" t="n"/>
      <c r="B91" s="9">
        <f>IF(A91="","",IFERROR(VLOOKUP(MOD(A91,7),$T$2:$U$8,2,FALSE),""))</f>
        <v/>
      </c>
      <c r="C91" s="4" t="n"/>
      <c r="D91" s="4" t="n"/>
      <c r="E91" s="27" t="n"/>
      <c r="F91" s="9">
        <f>IF(E91="","","g")</f>
        <v/>
      </c>
      <c r="G91" s="31">
        <f>IF(D91="","",IFERROR(VLOOKUP(D91,'Élelmiszer törzs'!$A$2:$G$101,3,FALSE),""))</f>
        <v/>
      </c>
      <c r="H91" s="32">
        <f>IF(D91="","",IFERROR(VLOOKUP(D91,'Élelmiszer törzs'!$A$2:$G$101,4,FALSE),""))</f>
        <v/>
      </c>
      <c r="I91" s="32">
        <f>IF(D91="","",IFERROR(VLOOKUP(D91,'Élelmiszer törzs'!$A$2:$G$101,5,FALSE),""))</f>
        <v/>
      </c>
      <c r="J91" s="32">
        <f>IF(D91="","",IFERROR(VLOOKUP(D91,'Élelmiszer törzs'!$A$2:$G$101,6,FALSE),""))</f>
        <v/>
      </c>
      <c r="K91" s="32">
        <f>IF(D91="","",IFERROR(VLOOKUP(D91,'Élelmiszer törzs'!$A$2:$G$101,7,FALSE),""))</f>
        <v/>
      </c>
      <c r="L91" s="31">
        <f>IF(OR(E91="",G91=""),"",IFERROR(E91/100*G91,0))</f>
        <v/>
      </c>
      <c r="M91" s="32">
        <f>IF(OR(E91="",H91=""),"",IFERROR(E91/100*H91,0))</f>
        <v/>
      </c>
      <c r="N91" s="32">
        <f>IF(OR(E91="",I91=""),"",IFERROR(E91/100*I91,0))</f>
        <v/>
      </c>
      <c r="O91" s="32">
        <f>IF(OR(E91="",J91=""),"",IFERROR(E91/100*J91,0))</f>
        <v/>
      </c>
      <c r="P91" s="32">
        <f>IF(OR(E91="",K91=""),"",IFERROR(E91/100*K91,0))</f>
        <v/>
      </c>
      <c r="Q91" s="30" t="n"/>
      <c r="R91" s="4" t="n"/>
    </row>
    <row r="92">
      <c r="A92" s="26" t="n"/>
      <c r="B92" s="3">
        <f>IF(A92="","",IFERROR(VLOOKUP(MOD(A92,7),$T$2:$U$8,2,FALSE),""))</f>
        <v/>
      </c>
      <c r="C92" s="4" t="n"/>
      <c r="D92" s="4" t="n"/>
      <c r="E92" s="27" t="n"/>
      <c r="F92" s="3">
        <f>IF(E92="","","g")</f>
        <v/>
      </c>
      <c r="G92" s="28">
        <f>IF(D92="","",IFERROR(VLOOKUP(D92,'Élelmiszer törzs'!$A$2:$G$101,3,FALSE),""))</f>
        <v/>
      </c>
      <c r="H92" s="29">
        <f>IF(D92="","",IFERROR(VLOOKUP(D92,'Élelmiszer törzs'!$A$2:$G$101,4,FALSE),""))</f>
        <v/>
      </c>
      <c r="I92" s="29">
        <f>IF(D92="","",IFERROR(VLOOKUP(D92,'Élelmiszer törzs'!$A$2:$G$101,5,FALSE),""))</f>
        <v/>
      </c>
      <c r="J92" s="29">
        <f>IF(D92="","",IFERROR(VLOOKUP(D92,'Élelmiszer törzs'!$A$2:$G$101,6,FALSE),""))</f>
        <v/>
      </c>
      <c r="K92" s="29">
        <f>IF(D92="","",IFERROR(VLOOKUP(D92,'Élelmiszer törzs'!$A$2:$G$101,7,FALSE),""))</f>
        <v/>
      </c>
      <c r="L92" s="28">
        <f>IF(OR(E92="",G92=""),"",IFERROR(E92/100*G92,0))</f>
        <v/>
      </c>
      <c r="M92" s="29">
        <f>IF(OR(E92="",H92=""),"",IFERROR(E92/100*H92,0))</f>
        <v/>
      </c>
      <c r="N92" s="29">
        <f>IF(OR(E92="",I92=""),"",IFERROR(E92/100*I92,0))</f>
        <v/>
      </c>
      <c r="O92" s="29">
        <f>IF(OR(E92="",J92=""),"",IFERROR(E92/100*J92,0))</f>
        <v/>
      </c>
      <c r="P92" s="29">
        <f>IF(OR(E92="",K92=""),"",IFERROR(E92/100*K92,0))</f>
        <v/>
      </c>
      <c r="Q92" s="30" t="n"/>
      <c r="R92" s="4" t="n"/>
    </row>
    <row r="93">
      <c r="A93" s="26" t="n"/>
      <c r="B93" s="9">
        <f>IF(A93="","",IFERROR(VLOOKUP(MOD(A93,7),$T$2:$U$8,2,FALSE),""))</f>
        <v/>
      </c>
      <c r="C93" s="4" t="n"/>
      <c r="D93" s="4" t="n"/>
      <c r="E93" s="27" t="n"/>
      <c r="F93" s="9">
        <f>IF(E93="","","g")</f>
        <v/>
      </c>
      <c r="G93" s="31">
        <f>IF(D93="","",IFERROR(VLOOKUP(D93,'Élelmiszer törzs'!$A$2:$G$101,3,FALSE),""))</f>
        <v/>
      </c>
      <c r="H93" s="32">
        <f>IF(D93="","",IFERROR(VLOOKUP(D93,'Élelmiszer törzs'!$A$2:$G$101,4,FALSE),""))</f>
        <v/>
      </c>
      <c r="I93" s="32">
        <f>IF(D93="","",IFERROR(VLOOKUP(D93,'Élelmiszer törzs'!$A$2:$G$101,5,FALSE),""))</f>
        <v/>
      </c>
      <c r="J93" s="32">
        <f>IF(D93="","",IFERROR(VLOOKUP(D93,'Élelmiszer törzs'!$A$2:$G$101,6,FALSE),""))</f>
        <v/>
      </c>
      <c r="K93" s="32">
        <f>IF(D93="","",IFERROR(VLOOKUP(D93,'Élelmiszer törzs'!$A$2:$G$101,7,FALSE),""))</f>
        <v/>
      </c>
      <c r="L93" s="31">
        <f>IF(OR(E93="",G93=""),"",IFERROR(E93/100*G93,0))</f>
        <v/>
      </c>
      <c r="M93" s="32">
        <f>IF(OR(E93="",H93=""),"",IFERROR(E93/100*H93,0))</f>
        <v/>
      </c>
      <c r="N93" s="32">
        <f>IF(OR(E93="",I93=""),"",IFERROR(E93/100*I93,0))</f>
        <v/>
      </c>
      <c r="O93" s="32">
        <f>IF(OR(E93="",J93=""),"",IFERROR(E93/100*J93,0))</f>
        <v/>
      </c>
      <c r="P93" s="32">
        <f>IF(OR(E93="",K93=""),"",IFERROR(E93/100*K93,0))</f>
        <v/>
      </c>
      <c r="Q93" s="30" t="n"/>
      <c r="R93" s="4" t="n"/>
    </row>
    <row r="94">
      <c r="A94" s="26" t="n"/>
      <c r="B94" s="3">
        <f>IF(A94="","",IFERROR(VLOOKUP(MOD(A94,7),$T$2:$U$8,2,FALSE),""))</f>
        <v/>
      </c>
      <c r="C94" s="4" t="n"/>
      <c r="D94" s="4" t="n"/>
      <c r="E94" s="27" t="n"/>
      <c r="F94" s="3">
        <f>IF(E94="","","g")</f>
        <v/>
      </c>
      <c r="G94" s="28">
        <f>IF(D94="","",IFERROR(VLOOKUP(D94,'Élelmiszer törzs'!$A$2:$G$101,3,FALSE),""))</f>
        <v/>
      </c>
      <c r="H94" s="29">
        <f>IF(D94="","",IFERROR(VLOOKUP(D94,'Élelmiszer törzs'!$A$2:$G$101,4,FALSE),""))</f>
        <v/>
      </c>
      <c r="I94" s="29">
        <f>IF(D94="","",IFERROR(VLOOKUP(D94,'Élelmiszer törzs'!$A$2:$G$101,5,FALSE),""))</f>
        <v/>
      </c>
      <c r="J94" s="29">
        <f>IF(D94="","",IFERROR(VLOOKUP(D94,'Élelmiszer törzs'!$A$2:$G$101,6,FALSE),""))</f>
        <v/>
      </c>
      <c r="K94" s="29">
        <f>IF(D94="","",IFERROR(VLOOKUP(D94,'Élelmiszer törzs'!$A$2:$G$101,7,FALSE),""))</f>
        <v/>
      </c>
      <c r="L94" s="28">
        <f>IF(OR(E94="",G94=""),"",IFERROR(E94/100*G94,0))</f>
        <v/>
      </c>
      <c r="M94" s="29">
        <f>IF(OR(E94="",H94=""),"",IFERROR(E94/100*H94,0))</f>
        <v/>
      </c>
      <c r="N94" s="29">
        <f>IF(OR(E94="",I94=""),"",IFERROR(E94/100*I94,0))</f>
        <v/>
      </c>
      <c r="O94" s="29">
        <f>IF(OR(E94="",J94=""),"",IFERROR(E94/100*J94,0))</f>
        <v/>
      </c>
      <c r="P94" s="29">
        <f>IF(OR(E94="",K94=""),"",IFERROR(E94/100*K94,0))</f>
        <v/>
      </c>
      <c r="Q94" s="30" t="n"/>
      <c r="R94" s="4" t="n"/>
    </row>
    <row r="95">
      <c r="A95" s="26" t="n"/>
      <c r="B95" s="9">
        <f>IF(A95="","",IFERROR(VLOOKUP(MOD(A95,7),$T$2:$U$8,2,FALSE),""))</f>
        <v/>
      </c>
      <c r="C95" s="4" t="n"/>
      <c r="D95" s="4" t="n"/>
      <c r="E95" s="27" t="n"/>
      <c r="F95" s="9">
        <f>IF(E95="","","g")</f>
        <v/>
      </c>
      <c r="G95" s="31">
        <f>IF(D95="","",IFERROR(VLOOKUP(D95,'Élelmiszer törzs'!$A$2:$G$101,3,FALSE),""))</f>
        <v/>
      </c>
      <c r="H95" s="32">
        <f>IF(D95="","",IFERROR(VLOOKUP(D95,'Élelmiszer törzs'!$A$2:$G$101,4,FALSE),""))</f>
        <v/>
      </c>
      <c r="I95" s="32">
        <f>IF(D95="","",IFERROR(VLOOKUP(D95,'Élelmiszer törzs'!$A$2:$G$101,5,FALSE),""))</f>
        <v/>
      </c>
      <c r="J95" s="32">
        <f>IF(D95="","",IFERROR(VLOOKUP(D95,'Élelmiszer törzs'!$A$2:$G$101,6,FALSE),""))</f>
        <v/>
      </c>
      <c r="K95" s="32">
        <f>IF(D95="","",IFERROR(VLOOKUP(D95,'Élelmiszer törzs'!$A$2:$G$101,7,FALSE),""))</f>
        <v/>
      </c>
      <c r="L95" s="31">
        <f>IF(OR(E95="",G95=""),"",IFERROR(E95/100*G95,0))</f>
        <v/>
      </c>
      <c r="M95" s="32">
        <f>IF(OR(E95="",H95=""),"",IFERROR(E95/100*H95,0))</f>
        <v/>
      </c>
      <c r="N95" s="32">
        <f>IF(OR(E95="",I95=""),"",IFERROR(E95/100*I95,0))</f>
        <v/>
      </c>
      <c r="O95" s="32">
        <f>IF(OR(E95="",J95=""),"",IFERROR(E95/100*J95,0))</f>
        <v/>
      </c>
      <c r="P95" s="32">
        <f>IF(OR(E95="",K95=""),"",IFERROR(E95/100*K95,0))</f>
        <v/>
      </c>
      <c r="Q95" s="30" t="n"/>
      <c r="R95" s="4" t="n"/>
    </row>
    <row r="96">
      <c r="A96" s="26" t="n"/>
      <c r="B96" s="3">
        <f>IF(A96="","",IFERROR(VLOOKUP(MOD(A96,7),$T$2:$U$8,2,FALSE),""))</f>
        <v/>
      </c>
      <c r="C96" s="4" t="n"/>
      <c r="D96" s="4" t="n"/>
      <c r="E96" s="27" t="n"/>
      <c r="F96" s="3">
        <f>IF(E96="","","g")</f>
        <v/>
      </c>
      <c r="G96" s="28">
        <f>IF(D96="","",IFERROR(VLOOKUP(D96,'Élelmiszer törzs'!$A$2:$G$101,3,FALSE),""))</f>
        <v/>
      </c>
      <c r="H96" s="29">
        <f>IF(D96="","",IFERROR(VLOOKUP(D96,'Élelmiszer törzs'!$A$2:$G$101,4,FALSE),""))</f>
        <v/>
      </c>
      <c r="I96" s="29">
        <f>IF(D96="","",IFERROR(VLOOKUP(D96,'Élelmiszer törzs'!$A$2:$G$101,5,FALSE),""))</f>
        <v/>
      </c>
      <c r="J96" s="29">
        <f>IF(D96="","",IFERROR(VLOOKUP(D96,'Élelmiszer törzs'!$A$2:$G$101,6,FALSE),""))</f>
        <v/>
      </c>
      <c r="K96" s="29">
        <f>IF(D96="","",IFERROR(VLOOKUP(D96,'Élelmiszer törzs'!$A$2:$G$101,7,FALSE),""))</f>
        <v/>
      </c>
      <c r="L96" s="28">
        <f>IF(OR(E96="",G96=""),"",IFERROR(E96/100*G96,0))</f>
        <v/>
      </c>
      <c r="M96" s="29">
        <f>IF(OR(E96="",H96=""),"",IFERROR(E96/100*H96,0))</f>
        <v/>
      </c>
      <c r="N96" s="29">
        <f>IF(OR(E96="",I96=""),"",IFERROR(E96/100*I96,0))</f>
        <v/>
      </c>
      <c r="O96" s="29">
        <f>IF(OR(E96="",J96=""),"",IFERROR(E96/100*J96,0))</f>
        <v/>
      </c>
      <c r="P96" s="29">
        <f>IF(OR(E96="",K96=""),"",IFERROR(E96/100*K96,0))</f>
        <v/>
      </c>
      <c r="Q96" s="30" t="n"/>
      <c r="R96" s="4" t="n"/>
    </row>
    <row r="97">
      <c r="A97" s="26" t="n"/>
      <c r="B97" s="9">
        <f>IF(A97="","",IFERROR(VLOOKUP(MOD(A97,7),$T$2:$U$8,2,FALSE),""))</f>
        <v/>
      </c>
      <c r="C97" s="4" t="n"/>
      <c r="D97" s="4" t="n"/>
      <c r="E97" s="27" t="n"/>
      <c r="F97" s="9">
        <f>IF(E97="","","g")</f>
        <v/>
      </c>
      <c r="G97" s="31">
        <f>IF(D97="","",IFERROR(VLOOKUP(D97,'Élelmiszer törzs'!$A$2:$G$101,3,FALSE),""))</f>
        <v/>
      </c>
      <c r="H97" s="32">
        <f>IF(D97="","",IFERROR(VLOOKUP(D97,'Élelmiszer törzs'!$A$2:$G$101,4,FALSE),""))</f>
        <v/>
      </c>
      <c r="I97" s="32">
        <f>IF(D97="","",IFERROR(VLOOKUP(D97,'Élelmiszer törzs'!$A$2:$G$101,5,FALSE),""))</f>
        <v/>
      </c>
      <c r="J97" s="32">
        <f>IF(D97="","",IFERROR(VLOOKUP(D97,'Élelmiszer törzs'!$A$2:$G$101,6,FALSE),""))</f>
        <v/>
      </c>
      <c r="K97" s="32">
        <f>IF(D97="","",IFERROR(VLOOKUP(D97,'Élelmiszer törzs'!$A$2:$G$101,7,FALSE),""))</f>
        <v/>
      </c>
      <c r="L97" s="31">
        <f>IF(OR(E97="",G97=""),"",IFERROR(E97/100*G97,0))</f>
        <v/>
      </c>
      <c r="M97" s="32">
        <f>IF(OR(E97="",H97=""),"",IFERROR(E97/100*H97,0))</f>
        <v/>
      </c>
      <c r="N97" s="32">
        <f>IF(OR(E97="",I97=""),"",IFERROR(E97/100*I97,0))</f>
        <v/>
      </c>
      <c r="O97" s="32">
        <f>IF(OR(E97="",J97=""),"",IFERROR(E97/100*J97,0))</f>
        <v/>
      </c>
      <c r="P97" s="32">
        <f>IF(OR(E97="",K97=""),"",IFERROR(E97/100*K97,0))</f>
        <v/>
      </c>
      <c r="Q97" s="30" t="n"/>
      <c r="R97" s="4" t="n"/>
    </row>
    <row r="98">
      <c r="A98" s="26" t="n"/>
      <c r="B98" s="3">
        <f>IF(A98="","",IFERROR(VLOOKUP(MOD(A98,7),$T$2:$U$8,2,FALSE),""))</f>
        <v/>
      </c>
      <c r="C98" s="4" t="n"/>
      <c r="D98" s="4" t="n"/>
      <c r="E98" s="27" t="n"/>
      <c r="F98" s="3">
        <f>IF(E98="","","g")</f>
        <v/>
      </c>
      <c r="G98" s="28">
        <f>IF(D98="","",IFERROR(VLOOKUP(D98,'Élelmiszer törzs'!$A$2:$G$101,3,FALSE),""))</f>
        <v/>
      </c>
      <c r="H98" s="29">
        <f>IF(D98="","",IFERROR(VLOOKUP(D98,'Élelmiszer törzs'!$A$2:$G$101,4,FALSE),""))</f>
        <v/>
      </c>
      <c r="I98" s="29">
        <f>IF(D98="","",IFERROR(VLOOKUP(D98,'Élelmiszer törzs'!$A$2:$G$101,5,FALSE),""))</f>
        <v/>
      </c>
      <c r="J98" s="29">
        <f>IF(D98="","",IFERROR(VLOOKUP(D98,'Élelmiszer törzs'!$A$2:$G$101,6,FALSE),""))</f>
        <v/>
      </c>
      <c r="K98" s="29">
        <f>IF(D98="","",IFERROR(VLOOKUP(D98,'Élelmiszer törzs'!$A$2:$G$101,7,FALSE),""))</f>
        <v/>
      </c>
      <c r="L98" s="28">
        <f>IF(OR(E98="",G98=""),"",IFERROR(E98/100*G98,0))</f>
        <v/>
      </c>
      <c r="M98" s="29">
        <f>IF(OR(E98="",H98=""),"",IFERROR(E98/100*H98,0))</f>
        <v/>
      </c>
      <c r="N98" s="29">
        <f>IF(OR(E98="",I98=""),"",IFERROR(E98/100*I98,0))</f>
        <v/>
      </c>
      <c r="O98" s="29">
        <f>IF(OR(E98="",J98=""),"",IFERROR(E98/100*J98,0))</f>
        <v/>
      </c>
      <c r="P98" s="29">
        <f>IF(OR(E98="",K98=""),"",IFERROR(E98/100*K98,0))</f>
        <v/>
      </c>
      <c r="Q98" s="30" t="n"/>
      <c r="R98" s="4" t="n"/>
    </row>
    <row r="99">
      <c r="A99" s="26" t="n"/>
      <c r="B99" s="9">
        <f>IF(A99="","",IFERROR(VLOOKUP(MOD(A99,7),$T$2:$U$8,2,FALSE),""))</f>
        <v/>
      </c>
      <c r="C99" s="4" t="n"/>
      <c r="D99" s="4" t="n"/>
      <c r="E99" s="27" t="n"/>
      <c r="F99" s="9">
        <f>IF(E99="","","g")</f>
        <v/>
      </c>
      <c r="G99" s="31">
        <f>IF(D99="","",IFERROR(VLOOKUP(D99,'Élelmiszer törzs'!$A$2:$G$101,3,FALSE),""))</f>
        <v/>
      </c>
      <c r="H99" s="32">
        <f>IF(D99="","",IFERROR(VLOOKUP(D99,'Élelmiszer törzs'!$A$2:$G$101,4,FALSE),""))</f>
        <v/>
      </c>
      <c r="I99" s="32">
        <f>IF(D99="","",IFERROR(VLOOKUP(D99,'Élelmiszer törzs'!$A$2:$G$101,5,FALSE),""))</f>
        <v/>
      </c>
      <c r="J99" s="32">
        <f>IF(D99="","",IFERROR(VLOOKUP(D99,'Élelmiszer törzs'!$A$2:$G$101,6,FALSE),""))</f>
        <v/>
      </c>
      <c r="K99" s="32">
        <f>IF(D99="","",IFERROR(VLOOKUP(D99,'Élelmiszer törzs'!$A$2:$G$101,7,FALSE),""))</f>
        <v/>
      </c>
      <c r="L99" s="31">
        <f>IF(OR(E99="",G99=""),"",IFERROR(E99/100*G99,0))</f>
        <v/>
      </c>
      <c r="M99" s="32">
        <f>IF(OR(E99="",H99=""),"",IFERROR(E99/100*H99,0))</f>
        <v/>
      </c>
      <c r="N99" s="32">
        <f>IF(OR(E99="",I99=""),"",IFERROR(E99/100*I99,0))</f>
        <v/>
      </c>
      <c r="O99" s="32">
        <f>IF(OR(E99="",J99=""),"",IFERROR(E99/100*J99,0))</f>
        <v/>
      </c>
      <c r="P99" s="32">
        <f>IF(OR(E99="",K99=""),"",IFERROR(E99/100*K99,0))</f>
        <v/>
      </c>
      <c r="Q99" s="30" t="n"/>
      <c r="R99" s="4" t="n"/>
    </row>
    <row r="100">
      <c r="A100" s="26" t="n"/>
      <c r="B100" s="3">
        <f>IF(A100="","",IFERROR(VLOOKUP(MOD(A100,7),$T$2:$U$8,2,FALSE),""))</f>
        <v/>
      </c>
      <c r="C100" s="4" t="n"/>
      <c r="D100" s="4" t="n"/>
      <c r="E100" s="27" t="n"/>
      <c r="F100" s="3">
        <f>IF(E100="","","g")</f>
        <v/>
      </c>
      <c r="G100" s="28">
        <f>IF(D100="","",IFERROR(VLOOKUP(D100,'Élelmiszer törzs'!$A$2:$G$101,3,FALSE),""))</f>
        <v/>
      </c>
      <c r="H100" s="29">
        <f>IF(D100="","",IFERROR(VLOOKUP(D100,'Élelmiszer törzs'!$A$2:$G$101,4,FALSE),""))</f>
        <v/>
      </c>
      <c r="I100" s="29">
        <f>IF(D100="","",IFERROR(VLOOKUP(D100,'Élelmiszer törzs'!$A$2:$G$101,5,FALSE),""))</f>
        <v/>
      </c>
      <c r="J100" s="29">
        <f>IF(D100="","",IFERROR(VLOOKUP(D100,'Élelmiszer törzs'!$A$2:$G$101,6,FALSE),""))</f>
        <v/>
      </c>
      <c r="K100" s="29">
        <f>IF(D100="","",IFERROR(VLOOKUP(D100,'Élelmiszer törzs'!$A$2:$G$101,7,FALSE),""))</f>
        <v/>
      </c>
      <c r="L100" s="28">
        <f>IF(OR(E100="",G100=""),"",IFERROR(E100/100*G100,0))</f>
        <v/>
      </c>
      <c r="M100" s="29">
        <f>IF(OR(E100="",H100=""),"",IFERROR(E100/100*H100,0))</f>
        <v/>
      </c>
      <c r="N100" s="29">
        <f>IF(OR(E100="",I100=""),"",IFERROR(E100/100*I100,0))</f>
        <v/>
      </c>
      <c r="O100" s="29">
        <f>IF(OR(E100="",J100=""),"",IFERROR(E100/100*J100,0))</f>
        <v/>
      </c>
      <c r="P100" s="29">
        <f>IF(OR(E100="",K100=""),"",IFERROR(E100/100*K100,0))</f>
        <v/>
      </c>
      <c r="Q100" s="30" t="n"/>
      <c r="R100" s="4" t="n"/>
    </row>
    <row r="101">
      <c r="A101" s="26" t="n"/>
      <c r="B101" s="9">
        <f>IF(A101="","",IFERROR(VLOOKUP(MOD(A101,7),$T$2:$U$8,2,FALSE),""))</f>
        <v/>
      </c>
      <c r="C101" s="4" t="n"/>
      <c r="D101" s="4" t="n"/>
      <c r="E101" s="27" t="n"/>
      <c r="F101" s="9">
        <f>IF(E101="","","g")</f>
        <v/>
      </c>
      <c r="G101" s="31">
        <f>IF(D101="","",IFERROR(VLOOKUP(D101,'Élelmiszer törzs'!$A$2:$G$101,3,FALSE),""))</f>
        <v/>
      </c>
      <c r="H101" s="32">
        <f>IF(D101="","",IFERROR(VLOOKUP(D101,'Élelmiszer törzs'!$A$2:$G$101,4,FALSE),""))</f>
        <v/>
      </c>
      <c r="I101" s="32">
        <f>IF(D101="","",IFERROR(VLOOKUP(D101,'Élelmiszer törzs'!$A$2:$G$101,5,FALSE),""))</f>
        <v/>
      </c>
      <c r="J101" s="32">
        <f>IF(D101="","",IFERROR(VLOOKUP(D101,'Élelmiszer törzs'!$A$2:$G$101,6,FALSE),""))</f>
        <v/>
      </c>
      <c r="K101" s="32">
        <f>IF(D101="","",IFERROR(VLOOKUP(D101,'Élelmiszer törzs'!$A$2:$G$101,7,FALSE),""))</f>
        <v/>
      </c>
      <c r="L101" s="31">
        <f>IF(OR(E101="",G101=""),"",IFERROR(E101/100*G101,0))</f>
        <v/>
      </c>
      <c r="M101" s="32">
        <f>IF(OR(E101="",H101=""),"",IFERROR(E101/100*H101,0))</f>
        <v/>
      </c>
      <c r="N101" s="32">
        <f>IF(OR(E101="",I101=""),"",IFERROR(E101/100*I101,0))</f>
        <v/>
      </c>
      <c r="O101" s="32">
        <f>IF(OR(E101="",J101=""),"",IFERROR(E101/100*J101,0))</f>
        <v/>
      </c>
      <c r="P101" s="32">
        <f>IF(OR(E101="",K101=""),"",IFERROR(E101/100*K101,0))</f>
        <v/>
      </c>
      <c r="Q101" s="30" t="n"/>
      <c r="R101" s="4" t="n"/>
    </row>
  </sheetData>
  <autoFilter ref="A1:R101"/>
  <dataValidations count="4">
    <dataValidation sqref="C2:C101" showErrorMessage="1" showInputMessage="1" allowBlank="1" promptTitle="Étkezés kiválasztása" prompt="Válasszon étkezést a listából." type="list">
      <formula1>"reggeli,tízórai,ebéd,uzsonna,vacsora"</formula1>
    </dataValidation>
    <dataValidation sqref="D2:D101" showErrorMessage="1" showInputMessage="1" allowBlank="1" promptTitle="Élelmiszer kiválasztása" prompt="Válasszon élelmiszert az Élelmiszer törzs lap listájából." type="list">
      <formula1>='Élelmiszer törzs'!$A$2:$A$101</formula1>
    </dataValidation>
    <dataValidation sqref="E2:E101" showErrorMessage="1" showInputMessage="1" allowBlank="1" promptTitle="Mennyiség megadása" prompt="0 és 10 000 közötti mennyiséget adjon meg." type="decimal" operator="between">
      <formula1>0</formula1>
      <formula2>10000</formula2>
    </dataValidation>
    <dataValidation sqref="Q2:Q101" showErrorMessage="1" showInputMessage="1" allowBlank="1" promptTitle="Folyadékbevitel megadása" prompt="0 és 10 000 ml közötti értéket adjon meg." type="whole" operator="between">
      <formula1>0</formula1>
      <formula2>10000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15" customWidth="1" min="3" max="3"/>
    <col width="20" customWidth="1" min="4" max="4"/>
    <col width="24" customWidth="1" min="5" max="5"/>
    <col width="18" customWidth="1" min="6" max="6"/>
    <col width="17" customWidth="1" min="7" max="7"/>
  </cols>
  <sheetData>
    <row r="1" ht="36" customHeight="1">
      <c r="A1" s="1" t="inlineStr">
        <is>
          <t>Élelmiszer</t>
        </is>
      </c>
      <c r="B1" s="1" t="inlineStr">
        <is>
          <t>Kategória</t>
        </is>
      </c>
      <c r="C1" s="1" t="inlineStr">
        <is>
          <t>Kcal / 100 g</t>
        </is>
      </c>
      <c r="D1" s="1" t="inlineStr">
        <is>
          <t>Fehérje / 100 g (g)</t>
        </is>
      </c>
      <c r="E1" s="1" t="inlineStr">
        <is>
          <t>Szénhidrát / 100 g (g)</t>
        </is>
      </c>
      <c r="F1" s="1" t="inlineStr">
        <is>
          <t>Zsír / 100 g (g)</t>
        </is>
      </c>
      <c r="G1" s="1" t="inlineStr">
        <is>
          <t>Rost / 100 g (g)</t>
        </is>
      </c>
    </row>
    <row r="2">
      <c r="A2" s="4" t="inlineStr">
        <is>
          <t>zabpehely</t>
        </is>
      </c>
      <c r="B2" s="4" t="inlineStr">
        <is>
          <t>gabonaféle</t>
        </is>
      </c>
      <c r="C2" s="33" t="n">
        <v>370</v>
      </c>
      <c r="D2" s="34" t="n">
        <v>13</v>
      </c>
      <c r="E2" s="34" t="n">
        <v>60</v>
      </c>
      <c r="F2" s="34" t="n">
        <v>7</v>
      </c>
      <c r="G2" s="34" t="n">
        <v>10</v>
      </c>
    </row>
    <row r="3">
      <c r="A3" s="4" t="inlineStr">
        <is>
          <t>görög joghurt</t>
        </is>
      </c>
      <c r="B3" s="4" t="inlineStr">
        <is>
          <t>tejtermék</t>
        </is>
      </c>
      <c r="C3" s="33" t="n">
        <v>73</v>
      </c>
      <c r="D3" s="34" t="n">
        <v>9</v>
      </c>
      <c r="E3" s="34" t="n">
        <v>4</v>
      </c>
      <c r="F3" s="34" t="n">
        <v>3</v>
      </c>
      <c r="G3" s="34" t="n">
        <v>0</v>
      </c>
    </row>
    <row r="4">
      <c r="A4" s="4" t="inlineStr">
        <is>
          <t>banán</t>
        </is>
      </c>
      <c r="B4" s="4" t="inlineStr">
        <is>
          <t>gyümölcs</t>
        </is>
      </c>
      <c r="C4" s="33" t="n">
        <v>89</v>
      </c>
      <c r="D4" s="34" t="n">
        <v>1.1</v>
      </c>
      <c r="E4" s="34" t="n">
        <v>23</v>
      </c>
      <c r="F4" s="34" t="n">
        <v>0.3</v>
      </c>
      <c r="G4" s="34" t="n">
        <v>2.6</v>
      </c>
    </row>
    <row r="5">
      <c r="A5" s="4" t="inlineStr">
        <is>
          <t>csirkemell</t>
        </is>
      </c>
      <c r="B5" s="4" t="inlineStr">
        <is>
          <t>hús</t>
        </is>
      </c>
      <c r="C5" s="33" t="n">
        <v>165</v>
      </c>
      <c r="D5" s="34" t="n">
        <v>31</v>
      </c>
      <c r="E5" s="34" t="n">
        <v>0</v>
      </c>
      <c r="F5" s="34" t="n">
        <v>3.6</v>
      </c>
      <c r="G5" s="34" t="n">
        <v>0</v>
      </c>
    </row>
    <row r="6">
      <c r="A6" s="4" t="inlineStr">
        <is>
          <t>barna rizs</t>
        </is>
      </c>
      <c r="B6" s="4" t="inlineStr">
        <is>
          <t>köret</t>
        </is>
      </c>
      <c r="C6" s="33" t="n">
        <v>123</v>
      </c>
      <c r="D6" s="34" t="n">
        <v>2.6</v>
      </c>
      <c r="E6" s="34" t="n">
        <v>25.6</v>
      </c>
      <c r="F6" s="34" t="n">
        <v>1</v>
      </c>
      <c r="G6" s="34" t="n">
        <v>1.6</v>
      </c>
    </row>
    <row r="7">
      <c r="A7" s="4" t="inlineStr">
        <is>
          <t>brokkoli</t>
        </is>
      </c>
      <c r="B7" s="4" t="inlineStr">
        <is>
          <t>zöldség</t>
        </is>
      </c>
      <c r="C7" s="33" t="n">
        <v>34</v>
      </c>
      <c r="D7" s="34" t="n">
        <v>2.8</v>
      </c>
      <c r="E7" s="34" t="n">
        <v>7</v>
      </c>
      <c r="F7" s="34" t="n">
        <v>0.4</v>
      </c>
      <c r="G7" s="34" t="n">
        <v>2.6</v>
      </c>
    </row>
    <row r="8">
      <c r="A8" s="4" t="inlineStr">
        <is>
          <t>tojás</t>
        </is>
      </c>
      <c r="B8" s="4" t="inlineStr">
        <is>
          <t>tojás</t>
        </is>
      </c>
      <c r="C8" s="33" t="n">
        <v>155</v>
      </c>
      <c r="D8" s="34" t="n">
        <v>13</v>
      </c>
      <c r="E8" s="34" t="n">
        <v>1.1</v>
      </c>
      <c r="F8" s="34" t="n">
        <v>11</v>
      </c>
      <c r="G8" s="34" t="n">
        <v>0</v>
      </c>
    </row>
    <row r="9">
      <c r="A9" s="4" t="inlineStr">
        <is>
          <t>lazac</t>
        </is>
      </c>
      <c r="B9" s="4" t="inlineStr">
        <is>
          <t>hal</t>
        </is>
      </c>
      <c r="C9" s="33" t="n">
        <v>208</v>
      </c>
      <c r="D9" s="34" t="n">
        <v>20</v>
      </c>
      <c r="E9" s="34" t="n">
        <v>0</v>
      </c>
      <c r="F9" s="34" t="n">
        <v>13</v>
      </c>
      <c r="G9" s="34" t="n">
        <v>0</v>
      </c>
    </row>
    <row r="10">
      <c r="A10" s="4" t="inlineStr">
        <is>
          <t>túró</t>
        </is>
      </c>
      <c r="B10" s="4" t="inlineStr">
        <is>
          <t>tejtermék</t>
        </is>
      </c>
      <c r="C10" s="33" t="n">
        <v>98</v>
      </c>
      <c r="D10" s="34" t="n">
        <v>17</v>
      </c>
      <c r="E10" s="34" t="n">
        <v>3</v>
      </c>
      <c r="F10" s="34" t="n">
        <v>2.5</v>
      </c>
      <c r="G10" s="34" t="n">
        <v>0</v>
      </c>
    </row>
    <row r="11">
      <c r="A11" s="4" t="inlineStr">
        <is>
          <t>alma</t>
        </is>
      </c>
      <c r="B11" s="4" t="inlineStr">
        <is>
          <t>gyümölcs</t>
        </is>
      </c>
      <c r="C11" s="33" t="n">
        <v>52</v>
      </c>
      <c r="D11" s="34" t="n">
        <v>0.3</v>
      </c>
      <c r="E11" s="34" t="n">
        <v>14</v>
      </c>
      <c r="F11" s="34" t="n">
        <v>0.2</v>
      </c>
      <c r="G11" s="34" t="n">
        <v>2.4</v>
      </c>
    </row>
    <row r="12">
      <c r="A12" s="4" t="inlineStr">
        <is>
          <t>mandula</t>
        </is>
      </c>
      <c r="B12" s="4" t="inlineStr">
        <is>
          <t>olajos magvak</t>
        </is>
      </c>
      <c r="C12" s="33" t="n">
        <v>579</v>
      </c>
      <c r="D12" s="34" t="n">
        <v>21</v>
      </c>
      <c r="E12" s="34" t="n">
        <v>22</v>
      </c>
      <c r="F12" s="34" t="n">
        <v>50</v>
      </c>
      <c r="G12" s="34" t="n">
        <v>12.5</v>
      </c>
    </row>
    <row r="13">
      <c r="A13" s="4" t="inlineStr">
        <is>
          <t>teljes kiőrlésű kenyér</t>
        </is>
      </c>
      <c r="B13" s="4" t="inlineStr">
        <is>
          <t>kenyér</t>
        </is>
      </c>
      <c r="C13" s="33" t="n">
        <v>247</v>
      </c>
      <c r="D13" s="34" t="n">
        <v>13</v>
      </c>
      <c r="E13" s="34" t="n">
        <v>41</v>
      </c>
      <c r="F13" s="34" t="n">
        <v>4.2</v>
      </c>
      <c r="G13" s="34" t="n">
        <v>7</v>
      </c>
    </row>
    <row r="14">
      <c r="A14" s="4" t="n"/>
      <c r="B14" s="4" t="n"/>
      <c r="C14" s="33" t="n"/>
      <c r="D14" s="34" t="n"/>
      <c r="E14" s="34" t="n"/>
      <c r="F14" s="34" t="n"/>
      <c r="G14" s="34" t="n"/>
    </row>
    <row r="15">
      <c r="A15" s="4" t="n"/>
      <c r="B15" s="4" t="n"/>
      <c r="C15" s="33" t="n"/>
      <c r="D15" s="34" t="n"/>
      <c r="E15" s="34" t="n"/>
      <c r="F15" s="34" t="n"/>
      <c r="G15" s="34" t="n"/>
    </row>
    <row r="16">
      <c r="A16" s="4" t="n"/>
      <c r="B16" s="4" t="n"/>
      <c r="C16" s="33" t="n"/>
      <c r="D16" s="34" t="n"/>
      <c r="E16" s="34" t="n"/>
      <c r="F16" s="34" t="n"/>
      <c r="G16" s="34" t="n"/>
    </row>
    <row r="17">
      <c r="A17" s="4" t="n"/>
      <c r="B17" s="4" t="n"/>
      <c r="C17" s="33" t="n"/>
      <c r="D17" s="34" t="n"/>
      <c r="E17" s="34" t="n"/>
      <c r="F17" s="34" t="n"/>
      <c r="G17" s="34" t="n"/>
    </row>
    <row r="18">
      <c r="A18" s="4" t="n"/>
      <c r="B18" s="4" t="n"/>
      <c r="C18" s="33" t="n"/>
      <c r="D18" s="34" t="n"/>
      <c r="E18" s="34" t="n"/>
      <c r="F18" s="34" t="n"/>
      <c r="G18" s="34" t="n"/>
    </row>
    <row r="19">
      <c r="A19" s="4" t="n"/>
      <c r="B19" s="4" t="n"/>
      <c r="C19" s="33" t="n"/>
      <c r="D19" s="34" t="n"/>
      <c r="E19" s="34" t="n"/>
      <c r="F19" s="34" t="n"/>
      <c r="G19" s="34" t="n"/>
    </row>
    <row r="20">
      <c r="A20" s="4" t="n"/>
      <c r="B20" s="4" t="n"/>
      <c r="C20" s="33" t="n"/>
      <c r="D20" s="34" t="n"/>
      <c r="E20" s="34" t="n"/>
      <c r="F20" s="34" t="n"/>
      <c r="G20" s="34" t="n"/>
    </row>
    <row r="21">
      <c r="A21" s="4" t="n"/>
      <c r="B21" s="4" t="n"/>
      <c r="C21" s="33" t="n"/>
      <c r="D21" s="34" t="n"/>
      <c r="E21" s="34" t="n"/>
      <c r="F21" s="34" t="n"/>
      <c r="G21" s="34" t="n"/>
    </row>
    <row r="22">
      <c r="A22" s="4" t="n"/>
      <c r="B22" s="4" t="n"/>
      <c r="C22" s="33" t="n"/>
      <c r="D22" s="34" t="n"/>
      <c r="E22" s="34" t="n"/>
      <c r="F22" s="34" t="n"/>
      <c r="G22" s="34" t="n"/>
    </row>
    <row r="23">
      <c r="A23" s="4" t="n"/>
      <c r="B23" s="4" t="n"/>
      <c r="C23" s="33" t="n"/>
      <c r="D23" s="34" t="n"/>
      <c r="E23" s="34" t="n"/>
      <c r="F23" s="34" t="n"/>
      <c r="G23" s="34" t="n"/>
    </row>
    <row r="24">
      <c r="A24" s="4" t="n"/>
      <c r="B24" s="4" t="n"/>
      <c r="C24" s="33" t="n"/>
      <c r="D24" s="34" t="n"/>
      <c r="E24" s="34" t="n"/>
      <c r="F24" s="34" t="n"/>
      <c r="G24" s="34" t="n"/>
    </row>
    <row r="25">
      <c r="A25" s="4" t="n"/>
      <c r="B25" s="4" t="n"/>
      <c r="C25" s="33" t="n"/>
      <c r="D25" s="34" t="n"/>
      <c r="E25" s="34" t="n"/>
      <c r="F25" s="34" t="n"/>
      <c r="G25" s="34" t="n"/>
    </row>
    <row r="26">
      <c r="A26" s="4" t="n"/>
      <c r="B26" s="4" t="n"/>
      <c r="C26" s="33" t="n"/>
      <c r="D26" s="34" t="n"/>
      <c r="E26" s="34" t="n"/>
      <c r="F26" s="34" t="n"/>
      <c r="G26" s="34" t="n"/>
    </row>
    <row r="27">
      <c r="A27" s="4" t="n"/>
      <c r="B27" s="4" t="n"/>
      <c r="C27" s="33" t="n"/>
      <c r="D27" s="34" t="n"/>
      <c r="E27" s="34" t="n"/>
      <c r="F27" s="34" t="n"/>
      <c r="G27" s="34" t="n"/>
    </row>
    <row r="28">
      <c r="A28" s="4" t="n"/>
      <c r="B28" s="4" t="n"/>
      <c r="C28" s="33" t="n"/>
      <c r="D28" s="34" t="n"/>
      <c r="E28" s="34" t="n"/>
      <c r="F28" s="34" t="n"/>
      <c r="G28" s="34" t="n"/>
    </row>
    <row r="29">
      <c r="A29" s="4" t="n"/>
      <c r="B29" s="4" t="n"/>
      <c r="C29" s="33" t="n"/>
      <c r="D29" s="34" t="n"/>
      <c r="E29" s="34" t="n"/>
      <c r="F29" s="34" t="n"/>
      <c r="G29" s="34" t="n"/>
    </row>
    <row r="30">
      <c r="A30" s="4" t="n"/>
      <c r="B30" s="4" t="n"/>
      <c r="C30" s="33" t="n"/>
      <c r="D30" s="34" t="n"/>
      <c r="E30" s="34" t="n"/>
      <c r="F30" s="34" t="n"/>
      <c r="G30" s="34" t="n"/>
    </row>
    <row r="31">
      <c r="A31" s="4" t="n"/>
      <c r="B31" s="4" t="n"/>
      <c r="C31" s="33" t="n"/>
      <c r="D31" s="34" t="n"/>
      <c r="E31" s="34" t="n"/>
      <c r="F31" s="34" t="n"/>
      <c r="G31" s="34" t="n"/>
    </row>
    <row r="32">
      <c r="A32" s="4" t="n"/>
      <c r="B32" s="4" t="n"/>
      <c r="C32" s="33" t="n"/>
      <c r="D32" s="34" t="n"/>
      <c r="E32" s="34" t="n"/>
      <c r="F32" s="34" t="n"/>
      <c r="G32" s="34" t="n"/>
    </row>
    <row r="33">
      <c r="A33" s="4" t="n"/>
      <c r="B33" s="4" t="n"/>
      <c r="C33" s="33" t="n"/>
      <c r="D33" s="34" t="n"/>
      <c r="E33" s="34" t="n"/>
      <c r="F33" s="34" t="n"/>
      <c r="G33" s="34" t="n"/>
    </row>
    <row r="34">
      <c r="A34" s="4" t="n"/>
      <c r="B34" s="4" t="n"/>
      <c r="C34" s="33" t="n"/>
      <c r="D34" s="34" t="n"/>
      <c r="E34" s="34" t="n"/>
      <c r="F34" s="34" t="n"/>
      <c r="G34" s="34" t="n"/>
    </row>
    <row r="35">
      <c r="A35" s="4" t="n"/>
      <c r="B35" s="4" t="n"/>
      <c r="C35" s="33" t="n"/>
      <c r="D35" s="34" t="n"/>
      <c r="E35" s="34" t="n"/>
      <c r="F35" s="34" t="n"/>
      <c r="G35" s="34" t="n"/>
    </row>
    <row r="36">
      <c r="A36" s="4" t="n"/>
      <c r="B36" s="4" t="n"/>
      <c r="C36" s="33" t="n"/>
      <c r="D36" s="34" t="n"/>
      <c r="E36" s="34" t="n"/>
      <c r="F36" s="34" t="n"/>
      <c r="G36" s="34" t="n"/>
    </row>
    <row r="37">
      <c r="A37" s="4" t="n"/>
      <c r="B37" s="4" t="n"/>
      <c r="C37" s="33" t="n"/>
      <c r="D37" s="34" t="n"/>
      <c r="E37" s="34" t="n"/>
      <c r="F37" s="34" t="n"/>
      <c r="G37" s="34" t="n"/>
    </row>
    <row r="38">
      <c r="A38" s="4" t="n"/>
      <c r="B38" s="4" t="n"/>
      <c r="C38" s="33" t="n"/>
      <c r="D38" s="34" t="n"/>
      <c r="E38" s="34" t="n"/>
      <c r="F38" s="34" t="n"/>
      <c r="G38" s="34" t="n"/>
    </row>
    <row r="39">
      <c r="A39" s="4" t="n"/>
      <c r="B39" s="4" t="n"/>
      <c r="C39" s="33" t="n"/>
      <c r="D39" s="34" t="n"/>
      <c r="E39" s="34" t="n"/>
      <c r="F39" s="34" t="n"/>
      <c r="G39" s="34" t="n"/>
    </row>
    <row r="40">
      <c r="A40" s="4" t="n"/>
      <c r="B40" s="4" t="n"/>
      <c r="C40" s="33" t="n"/>
      <c r="D40" s="34" t="n"/>
      <c r="E40" s="34" t="n"/>
      <c r="F40" s="34" t="n"/>
      <c r="G40" s="34" t="n"/>
    </row>
    <row r="41">
      <c r="A41" s="4" t="n"/>
      <c r="B41" s="4" t="n"/>
      <c r="C41" s="33" t="n"/>
      <c r="D41" s="34" t="n"/>
      <c r="E41" s="34" t="n"/>
      <c r="F41" s="34" t="n"/>
      <c r="G41" s="34" t="n"/>
    </row>
    <row r="42">
      <c r="A42" s="4" t="n"/>
      <c r="B42" s="4" t="n"/>
      <c r="C42" s="33" t="n"/>
      <c r="D42" s="34" t="n"/>
      <c r="E42" s="34" t="n"/>
      <c r="F42" s="34" t="n"/>
      <c r="G42" s="34" t="n"/>
    </row>
    <row r="43">
      <c r="A43" s="4" t="n"/>
      <c r="B43" s="4" t="n"/>
      <c r="C43" s="33" t="n"/>
      <c r="D43" s="34" t="n"/>
      <c r="E43" s="34" t="n"/>
      <c r="F43" s="34" t="n"/>
      <c r="G43" s="34" t="n"/>
    </row>
    <row r="44">
      <c r="A44" s="4" t="n"/>
      <c r="B44" s="4" t="n"/>
      <c r="C44" s="33" t="n"/>
      <c r="D44" s="34" t="n"/>
      <c r="E44" s="34" t="n"/>
      <c r="F44" s="34" t="n"/>
      <c r="G44" s="34" t="n"/>
    </row>
    <row r="45">
      <c r="A45" s="4" t="n"/>
      <c r="B45" s="4" t="n"/>
      <c r="C45" s="33" t="n"/>
      <c r="D45" s="34" t="n"/>
      <c r="E45" s="34" t="n"/>
      <c r="F45" s="34" t="n"/>
      <c r="G45" s="34" t="n"/>
    </row>
    <row r="46">
      <c r="A46" s="4" t="n"/>
      <c r="B46" s="4" t="n"/>
      <c r="C46" s="33" t="n"/>
      <c r="D46" s="34" t="n"/>
      <c r="E46" s="34" t="n"/>
      <c r="F46" s="34" t="n"/>
      <c r="G46" s="34" t="n"/>
    </row>
    <row r="47">
      <c r="A47" s="4" t="n"/>
      <c r="B47" s="4" t="n"/>
      <c r="C47" s="33" t="n"/>
      <c r="D47" s="34" t="n"/>
      <c r="E47" s="34" t="n"/>
      <c r="F47" s="34" t="n"/>
      <c r="G47" s="34" t="n"/>
    </row>
    <row r="48">
      <c r="A48" s="4" t="n"/>
      <c r="B48" s="4" t="n"/>
      <c r="C48" s="33" t="n"/>
      <c r="D48" s="34" t="n"/>
      <c r="E48" s="34" t="n"/>
      <c r="F48" s="34" t="n"/>
      <c r="G48" s="34" t="n"/>
    </row>
    <row r="49">
      <c r="A49" s="4" t="n"/>
      <c r="B49" s="4" t="n"/>
      <c r="C49" s="33" t="n"/>
      <c r="D49" s="34" t="n"/>
      <c r="E49" s="34" t="n"/>
      <c r="F49" s="34" t="n"/>
      <c r="G49" s="34" t="n"/>
    </row>
    <row r="50">
      <c r="A50" s="4" t="n"/>
      <c r="B50" s="4" t="n"/>
      <c r="C50" s="33" t="n"/>
      <c r="D50" s="34" t="n"/>
      <c r="E50" s="34" t="n"/>
      <c r="F50" s="34" t="n"/>
      <c r="G50" s="34" t="n"/>
    </row>
    <row r="51">
      <c r="A51" s="4" t="n"/>
      <c r="B51" s="4" t="n"/>
      <c r="C51" s="33" t="n"/>
      <c r="D51" s="34" t="n"/>
      <c r="E51" s="34" t="n"/>
      <c r="F51" s="34" t="n"/>
      <c r="G51" s="34" t="n"/>
    </row>
    <row r="52">
      <c r="A52" s="4" t="n"/>
      <c r="B52" s="4" t="n"/>
      <c r="C52" s="33" t="n"/>
      <c r="D52" s="34" t="n"/>
      <c r="E52" s="34" t="n"/>
      <c r="F52" s="34" t="n"/>
      <c r="G52" s="34" t="n"/>
    </row>
    <row r="53">
      <c r="A53" s="4" t="n"/>
      <c r="B53" s="4" t="n"/>
      <c r="C53" s="33" t="n"/>
      <c r="D53" s="34" t="n"/>
      <c r="E53" s="34" t="n"/>
      <c r="F53" s="34" t="n"/>
      <c r="G53" s="34" t="n"/>
    </row>
    <row r="54">
      <c r="A54" s="4" t="n"/>
      <c r="B54" s="4" t="n"/>
      <c r="C54" s="33" t="n"/>
      <c r="D54" s="34" t="n"/>
      <c r="E54" s="34" t="n"/>
      <c r="F54" s="34" t="n"/>
      <c r="G54" s="34" t="n"/>
    </row>
    <row r="55">
      <c r="A55" s="4" t="n"/>
      <c r="B55" s="4" t="n"/>
      <c r="C55" s="33" t="n"/>
      <c r="D55" s="34" t="n"/>
      <c r="E55" s="34" t="n"/>
      <c r="F55" s="34" t="n"/>
      <c r="G55" s="34" t="n"/>
    </row>
    <row r="56">
      <c r="A56" s="4" t="n"/>
      <c r="B56" s="4" t="n"/>
      <c r="C56" s="33" t="n"/>
      <c r="D56" s="34" t="n"/>
      <c r="E56" s="34" t="n"/>
      <c r="F56" s="34" t="n"/>
      <c r="G56" s="34" t="n"/>
    </row>
    <row r="57">
      <c r="A57" s="4" t="n"/>
      <c r="B57" s="4" t="n"/>
      <c r="C57" s="33" t="n"/>
      <c r="D57" s="34" t="n"/>
      <c r="E57" s="34" t="n"/>
      <c r="F57" s="34" t="n"/>
      <c r="G57" s="34" t="n"/>
    </row>
    <row r="58">
      <c r="A58" s="4" t="n"/>
      <c r="B58" s="4" t="n"/>
      <c r="C58" s="33" t="n"/>
      <c r="D58" s="34" t="n"/>
      <c r="E58" s="34" t="n"/>
      <c r="F58" s="34" t="n"/>
      <c r="G58" s="34" t="n"/>
    </row>
    <row r="59">
      <c r="A59" s="4" t="n"/>
      <c r="B59" s="4" t="n"/>
      <c r="C59" s="33" t="n"/>
      <c r="D59" s="34" t="n"/>
      <c r="E59" s="34" t="n"/>
      <c r="F59" s="34" t="n"/>
      <c r="G59" s="34" t="n"/>
    </row>
    <row r="60">
      <c r="A60" s="4" t="n"/>
      <c r="B60" s="4" t="n"/>
      <c r="C60" s="33" t="n"/>
      <c r="D60" s="34" t="n"/>
      <c r="E60" s="34" t="n"/>
      <c r="F60" s="34" t="n"/>
      <c r="G60" s="34" t="n"/>
    </row>
    <row r="61">
      <c r="A61" s="4" t="n"/>
      <c r="B61" s="4" t="n"/>
      <c r="C61" s="33" t="n"/>
      <c r="D61" s="34" t="n"/>
      <c r="E61" s="34" t="n"/>
      <c r="F61" s="34" t="n"/>
      <c r="G61" s="34" t="n"/>
    </row>
    <row r="62">
      <c r="A62" s="4" t="n"/>
      <c r="B62" s="4" t="n"/>
      <c r="C62" s="33" t="n"/>
      <c r="D62" s="34" t="n"/>
      <c r="E62" s="34" t="n"/>
      <c r="F62" s="34" t="n"/>
      <c r="G62" s="34" t="n"/>
    </row>
    <row r="63">
      <c r="A63" s="4" t="n"/>
      <c r="B63" s="4" t="n"/>
      <c r="C63" s="33" t="n"/>
      <c r="D63" s="34" t="n"/>
      <c r="E63" s="34" t="n"/>
      <c r="F63" s="34" t="n"/>
      <c r="G63" s="34" t="n"/>
    </row>
    <row r="64">
      <c r="A64" s="4" t="n"/>
      <c r="B64" s="4" t="n"/>
      <c r="C64" s="33" t="n"/>
      <c r="D64" s="34" t="n"/>
      <c r="E64" s="34" t="n"/>
      <c r="F64" s="34" t="n"/>
      <c r="G64" s="34" t="n"/>
    </row>
    <row r="65">
      <c r="A65" s="4" t="n"/>
      <c r="B65" s="4" t="n"/>
      <c r="C65" s="33" t="n"/>
      <c r="D65" s="34" t="n"/>
      <c r="E65" s="34" t="n"/>
      <c r="F65" s="34" t="n"/>
      <c r="G65" s="34" t="n"/>
    </row>
    <row r="66">
      <c r="A66" s="4" t="n"/>
      <c r="B66" s="4" t="n"/>
      <c r="C66" s="33" t="n"/>
      <c r="D66" s="34" t="n"/>
      <c r="E66" s="34" t="n"/>
      <c r="F66" s="34" t="n"/>
      <c r="G66" s="34" t="n"/>
    </row>
    <row r="67">
      <c r="A67" s="4" t="n"/>
      <c r="B67" s="4" t="n"/>
      <c r="C67" s="33" t="n"/>
      <c r="D67" s="34" t="n"/>
      <c r="E67" s="34" t="n"/>
      <c r="F67" s="34" t="n"/>
      <c r="G67" s="34" t="n"/>
    </row>
    <row r="68">
      <c r="A68" s="4" t="n"/>
      <c r="B68" s="4" t="n"/>
      <c r="C68" s="33" t="n"/>
      <c r="D68" s="34" t="n"/>
      <c r="E68" s="34" t="n"/>
      <c r="F68" s="34" t="n"/>
      <c r="G68" s="34" t="n"/>
    </row>
    <row r="69">
      <c r="A69" s="4" t="n"/>
      <c r="B69" s="4" t="n"/>
      <c r="C69" s="33" t="n"/>
      <c r="D69" s="34" t="n"/>
      <c r="E69" s="34" t="n"/>
      <c r="F69" s="34" t="n"/>
      <c r="G69" s="34" t="n"/>
    </row>
    <row r="70">
      <c r="A70" s="4" t="n"/>
      <c r="B70" s="4" t="n"/>
      <c r="C70" s="33" t="n"/>
      <c r="D70" s="34" t="n"/>
      <c r="E70" s="34" t="n"/>
      <c r="F70" s="34" t="n"/>
      <c r="G70" s="34" t="n"/>
    </row>
    <row r="71">
      <c r="A71" s="4" t="n"/>
      <c r="B71" s="4" t="n"/>
      <c r="C71" s="33" t="n"/>
      <c r="D71" s="34" t="n"/>
      <c r="E71" s="34" t="n"/>
      <c r="F71" s="34" t="n"/>
      <c r="G71" s="34" t="n"/>
    </row>
    <row r="72">
      <c r="A72" s="4" t="n"/>
      <c r="B72" s="4" t="n"/>
      <c r="C72" s="33" t="n"/>
      <c r="D72" s="34" t="n"/>
      <c r="E72" s="34" t="n"/>
      <c r="F72" s="34" t="n"/>
      <c r="G72" s="34" t="n"/>
    </row>
    <row r="73">
      <c r="A73" s="4" t="n"/>
      <c r="B73" s="4" t="n"/>
      <c r="C73" s="33" t="n"/>
      <c r="D73" s="34" t="n"/>
      <c r="E73" s="34" t="n"/>
      <c r="F73" s="34" t="n"/>
      <c r="G73" s="34" t="n"/>
    </row>
    <row r="74">
      <c r="A74" s="4" t="n"/>
      <c r="B74" s="4" t="n"/>
      <c r="C74" s="33" t="n"/>
      <c r="D74" s="34" t="n"/>
      <c r="E74" s="34" t="n"/>
      <c r="F74" s="34" t="n"/>
      <c r="G74" s="34" t="n"/>
    </row>
    <row r="75">
      <c r="A75" s="4" t="n"/>
      <c r="B75" s="4" t="n"/>
      <c r="C75" s="33" t="n"/>
      <c r="D75" s="34" t="n"/>
      <c r="E75" s="34" t="n"/>
      <c r="F75" s="34" t="n"/>
      <c r="G75" s="34" t="n"/>
    </row>
    <row r="76">
      <c r="A76" s="4" t="n"/>
      <c r="B76" s="4" t="n"/>
      <c r="C76" s="33" t="n"/>
      <c r="D76" s="34" t="n"/>
      <c r="E76" s="34" t="n"/>
      <c r="F76" s="34" t="n"/>
      <c r="G76" s="34" t="n"/>
    </row>
    <row r="77">
      <c r="A77" s="4" t="n"/>
      <c r="B77" s="4" t="n"/>
      <c r="C77" s="33" t="n"/>
      <c r="D77" s="34" t="n"/>
      <c r="E77" s="34" t="n"/>
      <c r="F77" s="34" t="n"/>
      <c r="G77" s="34" t="n"/>
    </row>
    <row r="78">
      <c r="A78" s="4" t="n"/>
      <c r="B78" s="4" t="n"/>
      <c r="C78" s="33" t="n"/>
      <c r="D78" s="34" t="n"/>
      <c r="E78" s="34" t="n"/>
      <c r="F78" s="34" t="n"/>
      <c r="G78" s="34" t="n"/>
    </row>
    <row r="79">
      <c r="A79" s="4" t="n"/>
      <c r="B79" s="4" t="n"/>
      <c r="C79" s="33" t="n"/>
      <c r="D79" s="34" t="n"/>
      <c r="E79" s="34" t="n"/>
      <c r="F79" s="34" t="n"/>
      <c r="G79" s="34" t="n"/>
    </row>
    <row r="80">
      <c r="A80" s="4" t="n"/>
      <c r="B80" s="4" t="n"/>
      <c r="C80" s="33" t="n"/>
      <c r="D80" s="34" t="n"/>
      <c r="E80" s="34" t="n"/>
      <c r="F80" s="34" t="n"/>
      <c r="G80" s="34" t="n"/>
    </row>
    <row r="81">
      <c r="A81" s="4" t="n"/>
      <c r="B81" s="4" t="n"/>
      <c r="C81" s="33" t="n"/>
      <c r="D81" s="34" t="n"/>
      <c r="E81" s="34" t="n"/>
      <c r="F81" s="34" t="n"/>
      <c r="G81" s="34" t="n"/>
    </row>
    <row r="82">
      <c r="A82" s="4" t="n"/>
      <c r="B82" s="4" t="n"/>
      <c r="C82" s="33" t="n"/>
      <c r="D82" s="34" t="n"/>
      <c r="E82" s="34" t="n"/>
      <c r="F82" s="34" t="n"/>
      <c r="G82" s="34" t="n"/>
    </row>
    <row r="83">
      <c r="A83" s="4" t="n"/>
      <c r="B83" s="4" t="n"/>
      <c r="C83" s="33" t="n"/>
      <c r="D83" s="34" t="n"/>
      <c r="E83" s="34" t="n"/>
      <c r="F83" s="34" t="n"/>
      <c r="G83" s="34" t="n"/>
    </row>
    <row r="84">
      <c r="A84" s="4" t="n"/>
      <c r="B84" s="4" t="n"/>
      <c r="C84" s="33" t="n"/>
      <c r="D84" s="34" t="n"/>
      <c r="E84" s="34" t="n"/>
      <c r="F84" s="34" t="n"/>
      <c r="G84" s="34" t="n"/>
    </row>
    <row r="85">
      <c r="A85" s="4" t="n"/>
      <c r="B85" s="4" t="n"/>
      <c r="C85" s="33" t="n"/>
      <c r="D85" s="34" t="n"/>
      <c r="E85" s="34" t="n"/>
      <c r="F85" s="34" t="n"/>
      <c r="G85" s="34" t="n"/>
    </row>
    <row r="86">
      <c r="A86" s="4" t="n"/>
      <c r="B86" s="4" t="n"/>
      <c r="C86" s="33" t="n"/>
      <c r="D86" s="34" t="n"/>
      <c r="E86" s="34" t="n"/>
      <c r="F86" s="34" t="n"/>
      <c r="G86" s="34" t="n"/>
    </row>
    <row r="87">
      <c r="A87" s="4" t="n"/>
      <c r="B87" s="4" t="n"/>
      <c r="C87" s="33" t="n"/>
      <c r="D87" s="34" t="n"/>
      <c r="E87" s="34" t="n"/>
      <c r="F87" s="34" t="n"/>
      <c r="G87" s="34" t="n"/>
    </row>
    <row r="88">
      <c r="A88" s="4" t="n"/>
      <c r="B88" s="4" t="n"/>
      <c r="C88" s="33" t="n"/>
      <c r="D88" s="34" t="n"/>
      <c r="E88" s="34" t="n"/>
      <c r="F88" s="34" t="n"/>
      <c r="G88" s="34" t="n"/>
    </row>
    <row r="89">
      <c r="A89" s="4" t="n"/>
      <c r="B89" s="4" t="n"/>
      <c r="C89" s="33" t="n"/>
      <c r="D89" s="34" t="n"/>
      <c r="E89" s="34" t="n"/>
      <c r="F89" s="34" t="n"/>
      <c r="G89" s="34" t="n"/>
    </row>
    <row r="90">
      <c r="A90" s="4" t="n"/>
      <c r="B90" s="4" t="n"/>
      <c r="C90" s="33" t="n"/>
      <c r="D90" s="34" t="n"/>
      <c r="E90" s="34" t="n"/>
      <c r="F90" s="34" t="n"/>
      <c r="G90" s="34" t="n"/>
    </row>
    <row r="91">
      <c r="A91" s="4" t="n"/>
      <c r="B91" s="4" t="n"/>
      <c r="C91" s="33" t="n"/>
      <c r="D91" s="34" t="n"/>
      <c r="E91" s="34" t="n"/>
      <c r="F91" s="34" t="n"/>
      <c r="G91" s="34" t="n"/>
    </row>
    <row r="92">
      <c r="A92" s="4" t="n"/>
      <c r="B92" s="4" t="n"/>
      <c r="C92" s="33" t="n"/>
      <c r="D92" s="34" t="n"/>
      <c r="E92" s="34" t="n"/>
      <c r="F92" s="34" t="n"/>
      <c r="G92" s="34" t="n"/>
    </row>
    <row r="93">
      <c r="A93" s="4" t="n"/>
      <c r="B93" s="4" t="n"/>
      <c r="C93" s="33" t="n"/>
      <c r="D93" s="34" t="n"/>
      <c r="E93" s="34" t="n"/>
      <c r="F93" s="34" t="n"/>
      <c r="G93" s="34" t="n"/>
    </row>
    <row r="94">
      <c r="A94" s="4" t="n"/>
      <c r="B94" s="4" t="n"/>
      <c r="C94" s="33" t="n"/>
      <c r="D94" s="34" t="n"/>
      <c r="E94" s="34" t="n"/>
      <c r="F94" s="34" t="n"/>
      <c r="G94" s="34" t="n"/>
    </row>
    <row r="95">
      <c r="A95" s="4" t="n"/>
      <c r="B95" s="4" t="n"/>
      <c r="C95" s="33" t="n"/>
      <c r="D95" s="34" t="n"/>
      <c r="E95" s="34" t="n"/>
      <c r="F95" s="34" t="n"/>
      <c r="G95" s="34" t="n"/>
    </row>
    <row r="96">
      <c r="A96" s="4" t="n"/>
      <c r="B96" s="4" t="n"/>
      <c r="C96" s="33" t="n"/>
      <c r="D96" s="34" t="n"/>
      <c r="E96" s="34" t="n"/>
      <c r="F96" s="34" t="n"/>
      <c r="G96" s="34" t="n"/>
    </row>
    <row r="97">
      <c r="A97" s="4" t="n"/>
      <c r="B97" s="4" t="n"/>
      <c r="C97" s="33" t="n"/>
      <c r="D97" s="34" t="n"/>
      <c r="E97" s="34" t="n"/>
      <c r="F97" s="34" t="n"/>
      <c r="G97" s="34" t="n"/>
    </row>
    <row r="98">
      <c r="A98" s="4" t="n"/>
      <c r="B98" s="4" t="n"/>
      <c r="C98" s="33" t="n"/>
      <c r="D98" s="34" t="n"/>
      <c r="E98" s="34" t="n"/>
      <c r="F98" s="34" t="n"/>
      <c r="G98" s="34" t="n"/>
    </row>
    <row r="99">
      <c r="A99" s="4" t="n"/>
      <c r="B99" s="4" t="n"/>
      <c r="C99" s="33" t="n"/>
      <c r="D99" s="34" t="n"/>
      <c r="E99" s="34" t="n"/>
      <c r="F99" s="34" t="n"/>
      <c r="G99" s="34" t="n"/>
    </row>
    <row r="100">
      <c r="A100" s="4" t="n"/>
      <c r="B100" s="4" t="n"/>
      <c r="C100" s="33" t="n"/>
      <c r="D100" s="34" t="n"/>
      <c r="E100" s="34" t="n"/>
      <c r="F100" s="34" t="n"/>
      <c r="G100" s="34" t="n"/>
    </row>
    <row r="101">
      <c r="A101" s="4" t="n"/>
      <c r="B101" s="4" t="n"/>
      <c r="C101" s="33" t="n"/>
      <c r="D101" s="34" t="n"/>
      <c r="E101" s="34" t="n"/>
      <c r="F101" s="34" t="n"/>
      <c r="G101" s="34" t="n"/>
    </row>
  </sheetData>
  <autoFilter ref="A1:G101"/>
  <dataValidations count="2">
    <dataValidation sqref="B2:B101" showErrorMessage="1" showInputMessage="1" allowBlank="1" type="list">
      <formula1>"gabonaféle,tejtermék,gyümölcs,hús,köret,zöldség,tojás,hal,olajos magvak,kenyér"</formula1>
    </dataValidation>
    <dataValidation sqref="C2:G101" showErrorMessage="1" showInputMessage="1" allowBlank="1" type="decimal" operator="between">
      <formula1>0</formula1>
      <formula2>2000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1" customWidth="1" min="3" max="3"/>
    <col width="15" customWidth="1" min="4" max="4"/>
    <col width="24" customWidth="1" min="5" max="5"/>
    <col width="17" customWidth="1" min="6" max="6"/>
    <col width="14" customWidth="1" min="7" max="7"/>
    <col width="14" customWidth="1" min="8" max="8"/>
    <col width="17" customWidth="1" min="9" max="9"/>
    <col width="24" customWidth="1" min="10" max="10"/>
    <col width="17" customWidth="1" min="11" max="11"/>
    <col width="17" customWidth="1" min="12" max="12"/>
    <col width="31" customWidth="1" min="13" max="13"/>
    <col width="16" customWidth="1" min="14" max="14"/>
  </cols>
  <sheetData>
    <row r="1" ht="38" customHeight="1">
      <c r="A1" s="1" t="inlineStr">
        <is>
          <t>Dátum</t>
        </is>
      </c>
      <c r="B1" s="1" t="inlineStr">
        <is>
          <t>Napi kcal</t>
        </is>
      </c>
      <c r="C1" s="1" t="inlineStr">
        <is>
          <t>Kcal-cél teljesülése (%)</t>
        </is>
      </c>
      <c r="D1" s="1" t="inlineStr">
        <is>
          <t>Fehérje (g)</t>
        </is>
      </c>
      <c r="E1" s="1" t="inlineStr">
        <is>
          <t>Fehérjecél teljesülése (%)</t>
        </is>
      </c>
      <c r="F1" s="1" t="inlineStr">
        <is>
          <t>Szénhidrát (g)</t>
        </is>
      </c>
      <c r="G1" s="1" t="inlineStr">
        <is>
          <t>Zsír (g)</t>
        </is>
      </c>
      <c r="H1" s="1" t="inlineStr">
        <is>
          <t>Rost (g)</t>
        </is>
      </c>
      <c r="I1" s="1" t="inlineStr">
        <is>
          <t>Folyadék (ml)</t>
        </is>
      </c>
      <c r="J1" s="1" t="inlineStr">
        <is>
          <t>Folyadékcél teljesülése (%)</t>
        </is>
      </c>
      <c r="K1" s="1" t="inlineStr">
        <is>
          <t>Értékelés</t>
        </is>
      </c>
      <c r="L1" s="1" t="inlineStr">
        <is>
          <t>Kalóriacél (kcal)</t>
        </is>
      </c>
    </row>
    <row r="2">
      <c r="A2" s="26" t="n">
        <v>46296</v>
      </c>
      <c r="B2" s="28">
        <f>IF(A2="","",SUMIF('Napi napló'!$A$2:$A$101,A2,'Napi napló'!$L$2:$L$101))</f>
        <v/>
      </c>
      <c r="C2" s="14">
        <f>IF(A2="","",IFERROR(B2/'Összesítő'!$N$3,0))</f>
        <v/>
      </c>
      <c r="D2" s="29">
        <f>IF(A2="","",SUMIF('Napi napló'!$A$2:$A$101,A2,'Napi napló'!$M$2:$M$101))</f>
        <v/>
      </c>
      <c r="E2" s="14">
        <f>IF(A2="","",IFERROR(D2/'Összesítő'!$N$4,0))</f>
        <v/>
      </c>
      <c r="F2" s="29">
        <f>IF(A2="","",SUMIF('Napi napló'!$A$2:$A$101,A2,'Napi napló'!$N$2:$N$101))</f>
        <v/>
      </c>
      <c r="G2" s="29">
        <f>IF(A2="","",SUMIF('Napi napló'!$A$2:$A$101,A2,'Napi napló'!$O$2:$O$101))</f>
        <v/>
      </c>
      <c r="H2" s="29">
        <f>IF(A2="","",SUMIF('Napi napló'!$A$2:$A$101,A2,'Napi napló'!$P$2:$P$101))</f>
        <v/>
      </c>
      <c r="I2" s="35">
        <f>IF(A2="","",SUMIF('Napi napló'!$A$2:$A$101,A2,'Napi napló'!$Q$2:$Q$101))</f>
        <v/>
      </c>
      <c r="J2" s="14">
        <f>IF(A2="","",IFERROR(I2/'Összesítő'!$N$7,0))</f>
        <v/>
      </c>
      <c r="K2" s="16">
        <f>IF(A2="","",IF(B2&lt;='Összesítő'!$N$3,"Célon belül","Cél felett"))</f>
        <v/>
      </c>
      <c r="L2" s="28">
        <f>IF(A2="","",'Összesítő'!$N$3)</f>
        <v/>
      </c>
      <c r="M2" s="17" t="inlineStr">
        <is>
          <t>Napi célértékek</t>
        </is>
      </c>
      <c r="N2" s="17" t="inlineStr">
        <is>
          <t>Érték</t>
        </is>
      </c>
    </row>
    <row r="3">
      <c r="A3" s="26" t="n">
        <v>46297</v>
      </c>
      <c r="B3" s="31">
        <f>IF(A3="","",SUMIF('Napi napló'!$A$2:$A$101,A3,'Napi napló'!$L$2:$L$101))</f>
        <v/>
      </c>
      <c r="C3" s="18">
        <f>IF(A3="","",IFERROR(B3/'Összesítő'!$N$3,0))</f>
        <v/>
      </c>
      <c r="D3" s="32">
        <f>IF(A3="","",SUMIF('Napi napló'!$A$2:$A$101,A3,'Napi napló'!$M$2:$M$101))</f>
        <v/>
      </c>
      <c r="E3" s="18">
        <f>IF(A3="","",IFERROR(D3/'Összesítő'!$N$4,0))</f>
        <v/>
      </c>
      <c r="F3" s="32">
        <f>IF(A3="","",SUMIF('Napi napló'!$A$2:$A$101,A3,'Napi napló'!$N$2:$N$101))</f>
        <v/>
      </c>
      <c r="G3" s="32">
        <f>IF(A3="","",SUMIF('Napi napló'!$A$2:$A$101,A3,'Napi napló'!$O$2:$O$101))</f>
        <v/>
      </c>
      <c r="H3" s="32">
        <f>IF(A3="","",SUMIF('Napi napló'!$A$2:$A$101,A3,'Napi napló'!$P$2:$P$101))</f>
        <v/>
      </c>
      <c r="I3" s="36">
        <f>IF(A3="","",SUMIF('Napi napló'!$A$2:$A$101,A3,'Napi napló'!$Q$2:$Q$101))</f>
        <v/>
      </c>
      <c r="J3" s="18">
        <f>IF(A3="","",IFERROR(I3/'Összesítő'!$N$7,0))</f>
        <v/>
      </c>
      <c r="K3" s="20">
        <f>IF(A3="","",IF(B3&lt;='Összesítő'!$N$3,"Célon belül","Cél felett"))</f>
        <v/>
      </c>
      <c r="L3" s="31">
        <f>IF(A3="","",'Összesítő'!$N$3)</f>
        <v/>
      </c>
      <c r="M3" s="3" t="inlineStr">
        <is>
          <t>Napi kalóriacél (kcal)</t>
        </is>
      </c>
      <c r="N3" s="33" t="n">
        <v>2000</v>
      </c>
    </row>
    <row r="4">
      <c r="A4" s="26" t="n">
        <v>46298</v>
      </c>
      <c r="B4" s="28">
        <f>IF(A4="","",SUMIF('Napi napló'!$A$2:$A$101,A4,'Napi napló'!$L$2:$L$101))</f>
        <v/>
      </c>
      <c r="C4" s="14">
        <f>IF(A4="","",IFERROR(B4/'Összesítő'!$N$3,0))</f>
        <v/>
      </c>
      <c r="D4" s="29">
        <f>IF(A4="","",SUMIF('Napi napló'!$A$2:$A$101,A4,'Napi napló'!$M$2:$M$101))</f>
        <v/>
      </c>
      <c r="E4" s="14">
        <f>IF(A4="","",IFERROR(D4/'Összesítő'!$N$4,0))</f>
        <v/>
      </c>
      <c r="F4" s="29">
        <f>IF(A4="","",SUMIF('Napi napló'!$A$2:$A$101,A4,'Napi napló'!$N$2:$N$101))</f>
        <v/>
      </c>
      <c r="G4" s="29">
        <f>IF(A4="","",SUMIF('Napi napló'!$A$2:$A$101,A4,'Napi napló'!$O$2:$O$101))</f>
        <v/>
      </c>
      <c r="H4" s="29">
        <f>IF(A4="","",SUMIF('Napi napló'!$A$2:$A$101,A4,'Napi napló'!$P$2:$P$101))</f>
        <v/>
      </c>
      <c r="I4" s="35">
        <f>IF(A4="","",SUMIF('Napi napló'!$A$2:$A$101,A4,'Napi napló'!$Q$2:$Q$101))</f>
        <v/>
      </c>
      <c r="J4" s="14">
        <f>IF(A4="","",IFERROR(I4/'Összesítő'!$N$7,0))</f>
        <v/>
      </c>
      <c r="K4" s="16">
        <f>IF(A4="","",IF(B4&lt;='Összesítő'!$N$3,"Célon belül","Cél felett"))</f>
        <v/>
      </c>
      <c r="L4" s="28">
        <f>IF(A4="","",'Összesítő'!$N$3)</f>
        <v/>
      </c>
      <c r="M4" s="3" t="inlineStr">
        <is>
          <t>Fehérjecél (g)</t>
        </is>
      </c>
      <c r="N4" s="34" t="n">
        <v>140</v>
      </c>
    </row>
    <row r="5">
      <c r="A5" s="26" t="n"/>
      <c r="B5" s="31">
        <f>IF(A5="","",SUMIF('Napi napló'!$A$2:$A$101,A5,'Napi napló'!$L$2:$L$101))</f>
        <v/>
      </c>
      <c r="C5" s="18">
        <f>IF(A5="","",IFERROR(B5/'Összesítő'!$N$3,0))</f>
        <v/>
      </c>
      <c r="D5" s="32">
        <f>IF(A5="","",SUMIF('Napi napló'!$A$2:$A$101,A5,'Napi napló'!$M$2:$M$101))</f>
        <v/>
      </c>
      <c r="E5" s="18">
        <f>IF(A5="","",IFERROR(D5/'Összesítő'!$N$4,0))</f>
        <v/>
      </c>
      <c r="F5" s="32">
        <f>IF(A5="","",SUMIF('Napi napló'!$A$2:$A$101,A5,'Napi napló'!$N$2:$N$101))</f>
        <v/>
      </c>
      <c r="G5" s="32">
        <f>IF(A5="","",SUMIF('Napi napló'!$A$2:$A$101,A5,'Napi napló'!$O$2:$O$101))</f>
        <v/>
      </c>
      <c r="H5" s="32">
        <f>IF(A5="","",SUMIF('Napi napló'!$A$2:$A$101,A5,'Napi napló'!$P$2:$P$101))</f>
        <v/>
      </c>
      <c r="I5" s="36">
        <f>IF(A5="","",SUMIF('Napi napló'!$A$2:$A$101,A5,'Napi napló'!$Q$2:$Q$101))</f>
        <v/>
      </c>
      <c r="J5" s="18">
        <f>IF(A5="","",IFERROR(I5/'Összesítő'!$N$7,0))</f>
        <v/>
      </c>
      <c r="K5" s="20">
        <f>IF(A5="","",IF(B5&lt;='Összesítő'!$N$3,"Célon belül","Cél felett"))</f>
        <v/>
      </c>
      <c r="L5" s="31">
        <f>IF(A5="","",'Összesítő'!$N$3)</f>
        <v/>
      </c>
      <c r="M5" s="3" t="inlineStr">
        <is>
          <t>Szénhidrátcél (g)</t>
        </is>
      </c>
      <c r="N5" s="34" t="n">
        <v>220</v>
      </c>
    </row>
    <row r="6">
      <c r="A6" s="26" t="n"/>
      <c r="B6" s="28">
        <f>IF(A6="","",SUMIF('Napi napló'!$A$2:$A$101,A6,'Napi napló'!$L$2:$L$101))</f>
        <v/>
      </c>
      <c r="C6" s="14">
        <f>IF(A6="","",IFERROR(B6/'Összesítő'!$N$3,0))</f>
        <v/>
      </c>
      <c r="D6" s="29">
        <f>IF(A6="","",SUMIF('Napi napló'!$A$2:$A$101,A6,'Napi napló'!$M$2:$M$101))</f>
        <v/>
      </c>
      <c r="E6" s="14">
        <f>IF(A6="","",IFERROR(D6/'Összesítő'!$N$4,0))</f>
        <v/>
      </c>
      <c r="F6" s="29">
        <f>IF(A6="","",SUMIF('Napi napló'!$A$2:$A$101,A6,'Napi napló'!$N$2:$N$101))</f>
        <v/>
      </c>
      <c r="G6" s="29">
        <f>IF(A6="","",SUMIF('Napi napló'!$A$2:$A$101,A6,'Napi napló'!$O$2:$O$101))</f>
        <v/>
      </c>
      <c r="H6" s="29">
        <f>IF(A6="","",SUMIF('Napi napló'!$A$2:$A$101,A6,'Napi napló'!$P$2:$P$101))</f>
        <v/>
      </c>
      <c r="I6" s="35">
        <f>IF(A6="","",SUMIF('Napi napló'!$A$2:$A$101,A6,'Napi napló'!$Q$2:$Q$101))</f>
        <v/>
      </c>
      <c r="J6" s="14">
        <f>IF(A6="","",IFERROR(I6/'Összesítő'!$N$7,0))</f>
        <v/>
      </c>
      <c r="K6" s="16">
        <f>IF(A6="","",IF(B6&lt;='Összesítő'!$N$3,"Célon belül","Cél felett"))</f>
        <v/>
      </c>
      <c r="L6" s="28">
        <f>IF(A6="","",'Összesítő'!$N$3)</f>
        <v/>
      </c>
      <c r="M6" s="3" t="inlineStr">
        <is>
          <t>Zsírcél (g)</t>
        </is>
      </c>
      <c r="N6" s="34" t="n">
        <v>70</v>
      </c>
    </row>
    <row r="7">
      <c r="A7" s="26" t="n"/>
      <c r="B7" s="31">
        <f>IF(A7="","",SUMIF('Napi napló'!$A$2:$A$101,A7,'Napi napló'!$L$2:$L$101))</f>
        <v/>
      </c>
      <c r="C7" s="18">
        <f>IF(A7="","",IFERROR(B7/'Összesítő'!$N$3,0))</f>
        <v/>
      </c>
      <c r="D7" s="32">
        <f>IF(A7="","",SUMIF('Napi napló'!$A$2:$A$101,A7,'Napi napló'!$M$2:$M$101))</f>
        <v/>
      </c>
      <c r="E7" s="18">
        <f>IF(A7="","",IFERROR(D7/'Összesítő'!$N$4,0))</f>
        <v/>
      </c>
      <c r="F7" s="32">
        <f>IF(A7="","",SUMIF('Napi napló'!$A$2:$A$101,A7,'Napi napló'!$N$2:$N$101))</f>
        <v/>
      </c>
      <c r="G7" s="32">
        <f>IF(A7="","",SUMIF('Napi napló'!$A$2:$A$101,A7,'Napi napló'!$O$2:$O$101))</f>
        <v/>
      </c>
      <c r="H7" s="32">
        <f>IF(A7="","",SUMIF('Napi napló'!$A$2:$A$101,A7,'Napi napló'!$P$2:$P$101))</f>
        <v/>
      </c>
      <c r="I7" s="36">
        <f>IF(A7="","",SUMIF('Napi napló'!$A$2:$A$101,A7,'Napi napló'!$Q$2:$Q$101))</f>
        <v/>
      </c>
      <c r="J7" s="18">
        <f>IF(A7="","",IFERROR(I7/'Összesítő'!$N$7,0))</f>
        <v/>
      </c>
      <c r="K7" s="20">
        <f>IF(A7="","",IF(B7&lt;='Összesítő'!$N$3,"Célon belül","Cél felett"))</f>
        <v/>
      </c>
      <c r="L7" s="31">
        <f>IF(A7="","",'Összesítő'!$N$3)</f>
        <v/>
      </c>
      <c r="M7" s="3" t="inlineStr">
        <is>
          <t>Folyadékcél (ml)</t>
        </is>
      </c>
      <c r="N7" s="30" t="n">
        <v>2000</v>
      </c>
    </row>
    <row r="8">
      <c r="A8" s="26" t="n"/>
      <c r="B8" s="28">
        <f>IF(A8="","",SUMIF('Napi napló'!$A$2:$A$101,A8,'Napi napló'!$L$2:$L$101))</f>
        <v/>
      </c>
      <c r="C8" s="14">
        <f>IF(A8="","",IFERROR(B8/'Összesítő'!$N$3,0))</f>
        <v/>
      </c>
      <c r="D8" s="29">
        <f>IF(A8="","",SUMIF('Napi napló'!$A$2:$A$101,A8,'Napi napló'!$M$2:$M$101))</f>
        <v/>
      </c>
      <c r="E8" s="14">
        <f>IF(A8="","",IFERROR(D8/'Összesítő'!$N$4,0))</f>
        <v/>
      </c>
      <c r="F8" s="29">
        <f>IF(A8="","",SUMIF('Napi napló'!$A$2:$A$101,A8,'Napi napló'!$N$2:$N$101))</f>
        <v/>
      </c>
      <c r="G8" s="29">
        <f>IF(A8="","",SUMIF('Napi napló'!$A$2:$A$101,A8,'Napi napló'!$O$2:$O$101))</f>
        <v/>
      </c>
      <c r="H8" s="29">
        <f>IF(A8="","",SUMIF('Napi napló'!$A$2:$A$101,A8,'Napi napló'!$P$2:$P$101))</f>
        <v/>
      </c>
      <c r="I8" s="35">
        <f>IF(A8="","",SUMIF('Napi napló'!$A$2:$A$101,A8,'Napi napló'!$Q$2:$Q$101))</f>
        <v/>
      </c>
      <c r="J8" s="14">
        <f>IF(A8="","",IFERROR(I8/'Összesítő'!$N$7,0))</f>
        <v/>
      </c>
      <c r="K8" s="16">
        <f>IF(A8="","",IF(B8&lt;='Összesítő'!$N$3,"Célon belül","Cél felett"))</f>
        <v/>
      </c>
      <c r="L8" s="28">
        <f>IF(A8="","",'Összesítő'!$N$3)</f>
        <v/>
      </c>
    </row>
    <row r="9">
      <c r="A9" s="26" t="n"/>
      <c r="B9" s="31">
        <f>IF(A9="","",SUMIF('Napi napló'!$A$2:$A$101,A9,'Napi napló'!$L$2:$L$101))</f>
        <v/>
      </c>
      <c r="C9" s="18">
        <f>IF(A9="","",IFERROR(B9/'Összesítő'!$N$3,0))</f>
        <v/>
      </c>
      <c r="D9" s="32">
        <f>IF(A9="","",SUMIF('Napi napló'!$A$2:$A$101,A9,'Napi napló'!$M$2:$M$101))</f>
        <v/>
      </c>
      <c r="E9" s="18">
        <f>IF(A9="","",IFERROR(D9/'Összesítő'!$N$4,0))</f>
        <v/>
      </c>
      <c r="F9" s="32">
        <f>IF(A9="","",SUMIF('Napi napló'!$A$2:$A$101,A9,'Napi napló'!$N$2:$N$101))</f>
        <v/>
      </c>
      <c r="G9" s="32">
        <f>IF(A9="","",SUMIF('Napi napló'!$A$2:$A$101,A9,'Napi napló'!$O$2:$O$101))</f>
        <v/>
      </c>
      <c r="H9" s="32">
        <f>IF(A9="","",SUMIF('Napi napló'!$A$2:$A$101,A9,'Napi napló'!$P$2:$P$101))</f>
        <v/>
      </c>
      <c r="I9" s="36">
        <f>IF(A9="","",SUMIF('Napi napló'!$A$2:$A$101,A9,'Napi napló'!$Q$2:$Q$101))</f>
        <v/>
      </c>
      <c r="J9" s="18">
        <f>IF(A9="","",IFERROR(I9/'Összesítő'!$N$7,0))</f>
        <v/>
      </c>
      <c r="K9" s="20">
        <f>IF(A9="","",IF(B9&lt;='Összesítő'!$N$3,"Célon belül","Cél felett"))</f>
        <v/>
      </c>
      <c r="L9" s="31">
        <f>IF(A9="","",'Összesítő'!$N$3)</f>
        <v/>
      </c>
    </row>
    <row r="10">
      <c r="A10" s="26" t="n"/>
      <c r="B10" s="28">
        <f>IF(A10="","",SUMIF('Napi napló'!$A$2:$A$101,A10,'Napi napló'!$L$2:$L$101))</f>
        <v/>
      </c>
      <c r="C10" s="14">
        <f>IF(A10="","",IFERROR(B10/'Összesítő'!$N$3,0))</f>
        <v/>
      </c>
      <c r="D10" s="29">
        <f>IF(A10="","",SUMIF('Napi napló'!$A$2:$A$101,A10,'Napi napló'!$M$2:$M$101))</f>
        <v/>
      </c>
      <c r="E10" s="14">
        <f>IF(A10="","",IFERROR(D10/'Összesítő'!$N$4,0))</f>
        <v/>
      </c>
      <c r="F10" s="29">
        <f>IF(A10="","",SUMIF('Napi napló'!$A$2:$A$101,A10,'Napi napló'!$N$2:$N$101))</f>
        <v/>
      </c>
      <c r="G10" s="29">
        <f>IF(A10="","",SUMIF('Napi napló'!$A$2:$A$101,A10,'Napi napló'!$O$2:$O$101))</f>
        <v/>
      </c>
      <c r="H10" s="29">
        <f>IF(A10="","",SUMIF('Napi napló'!$A$2:$A$101,A10,'Napi napló'!$P$2:$P$101))</f>
        <v/>
      </c>
      <c r="I10" s="35">
        <f>IF(A10="","",SUMIF('Napi napló'!$A$2:$A$101,A10,'Napi napló'!$Q$2:$Q$101))</f>
        <v/>
      </c>
      <c r="J10" s="14">
        <f>IF(A10="","",IFERROR(I10/'Összesítő'!$N$7,0))</f>
        <v/>
      </c>
      <c r="K10" s="16">
        <f>IF(A10="","",IF(B10&lt;='Összesítő'!$N$3,"Célon belül","Cél felett"))</f>
        <v/>
      </c>
      <c r="L10" s="28">
        <f>IF(A10="","",'Összesítő'!$N$3)</f>
        <v/>
      </c>
      <c r="M10" s="17" t="inlineStr">
        <is>
          <t>Heti mutatók</t>
        </is>
      </c>
      <c r="N10" s="17" t="inlineStr">
        <is>
          <t>Érték</t>
        </is>
      </c>
    </row>
    <row r="11">
      <c r="A11" s="26" t="n"/>
      <c r="B11" s="31">
        <f>IF(A11="","",SUMIF('Napi napló'!$A$2:$A$101,A11,'Napi napló'!$L$2:$L$101))</f>
        <v/>
      </c>
      <c r="C11" s="18">
        <f>IF(A11="","",IFERROR(B11/'Összesítő'!$N$3,0))</f>
        <v/>
      </c>
      <c r="D11" s="32">
        <f>IF(A11="","",SUMIF('Napi napló'!$A$2:$A$101,A11,'Napi napló'!$M$2:$M$101))</f>
        <v/>
      </c>
      <c r="E11" s="18">
        <f>IF(A11="","",IFERROR(D11/'Összesítő'!$N$4,0))</f>
        <v/>
      </c>
      <c r="F11" s="32">
        <f>IF(A11="","",SUMIF('Napi napló'!$A$2:$A$101,A11,'Napi napló'!$N$2:$N$101))</f>
        <v/>
      </c>
      <c r="G11" s="32">
        <f>IF(A11="","",SUMIF('Napi napló'!$A$2:$A$101,A11,'Napi napló'!$O$2:$O$101))</f>
        <v/>
      </c>
      <c r="H11" s="32">
        <f>IF(A11="","",SUMIF('Napi napló'!$A$2:$A$101,A11,'Napi napló'!$P$2:$P$101))</f>
        <v/>
      </c>
      <c r="I11" s="36">
        <f>IF(A11="","",SUMIF('Napi napló'!$A$2:$A$101,A11,'Napi napló'!$Q$2:$Q$101))</f>
        <v/>
      </c>
      <c r="J11" s="18">
        <f>IF(A11="","",IFERROR(I11/'Összesítő'!$N$7,0))</f>
        <v/>
      </c>
      <c r="K11" s="20">
        <f>IF(A11="","",IF(B11&lt;='Összesítő'!$N$3,"Célon belül","Cél felett"))</f>
        <v/>
      </c>
      <c r="L11" s="31">
        <f>IF(A11="","",'Összesítő'!$N$3)</f>
        <v/>
      </c>
      <c r="M11" s="3" t="inlineStr">
        <is>
          <t>Heti átlagos kalóriabevitel</t>
        </is>
      </c>
      <c r="N11" s="31">
        <f>IFERROR(AVERAGE(B2:B8),0)</f>
        <v/>
      </c>
    </row>
    <row r="12">
      <c r="A12" s="26" t="n"/>
      <c r="B12" s="28">
        <f>IF(A12="","",SUMIF('Napi napló'!$A$2:$A$101,A12,'Napi napló'!$L$2:$L$101))</f>
        <v/>
      </c>
      <c r="C12" s="14">
        <f>IF(A12="","",IFERROR(B12/'Összesítő'!$N$3,0))</f>
        <v/>
      </c>
      <c r="D12" s="29">
        <f>IF(A12="","",SUMIF('Napi napló'!$A$2:$A$101,A12,'Napi napló'!$M$2:$M$101))</f>
        <v/>
      </c>
      <c r="E12" s="14">
        <f>IF(A12="","",IFERROR(D12/'Összesítő'!$N$4,0))</f>
        <v/>
      </c>
      <c r="F12" s="29">
        <f>IF(A12="","",SUMIF('Napi napló'!$A$2:$A$101,A12,'Napi napló'!$N$2:$N$101))</f>
        <v/>
      </c>
      <c r="G12" s="29">
        <f>IF(A12="","",SUMIF('Napi napló'!$A$2:$A$101,A12,'Napi napló'!$O$2:$O$101))</f>
        <v/>
      </c>
      <c r="H12" s="29">
        <f>IF(A12="","",SUMIF('Napi napló'!$A$2:$A$101,A12,'Napi napló'!$P$2:$P$101))</f>
        <v/>
      </c>
      <c r="I12" s="35">
        <f>IF(A12="","",SUMIF('Napi napló'!$A$2:$A$101,A12,'Napi napló'!$Q$2:$Q$101))</f>
        <v/>
      </c>
      <c r="J12" s="14">
        <f>IF(A12="","",IFERROR(I12/'Összesítő'!$N$7,0))</f>
        <v/>
      </c>
      <c r="K12" s="16">
        <f>IF(A12="","",IF(B12&lt;='Összesítő'!$N$3,"Célon belül","Cél felett"))</f>
        <v/>
      </c>
      <c r="L12" s="28">
        <f>IF(A12="","",'Összesítő'!$N$3)</f>
        <v/>
      </c>
      <c r="M12" s="3" t="inlineStr">
        <is>
          <t>Célon belüli napok száma</t>
        </is>
      </c>
      <c r="N12" s="21">
        <f>COUNTIF(K2:K8,"Célon belül")</f>
        <v/>
      </c>
    </row>
    <row r="13">
      <c r="A13" s="26" t="n"/>
      <c r="B13" s="31">
        <f>IF(A13="","",SUMIF('Napi napló'!$A$2:$A$101,A13,'Napi napló'!$L$2:$L$101))</f>
        <v/>
      </c>
      <c r="C13" s="18">
        <f>IF(A13="","",IFERROR(B13/'Összesítő'!$N$3,0))</f>
        <v/>
      </c>
      <c r="D13" s="32">
        <f>IF(A13="","",SUMIF('Napi napló'!$A$2:$A$101,A13,'Napi napló'!$M$2:$M$101))</f>
        <v/>
      </c>
      <c r="E13" s="18">
        <f>IF(A13="","",IFERROR(D13/'Összesítő'!$N$4,0))</f>
        <v/>
      </c>
      <c r="F13" s="32">
        <f>IF(A13="","",SUMIF('Napi napló'!$A$2:$A$101,A13,'Napi napló'!$N$2:$N$101))</f>
        <v/>
      </c>
      <c r="G13" s="32">
        <f>IF(A13="","",SUMIF('Napi napló'!$A$2:$A$101,A13,'Napi napló'!$O$2:$O$101))</f>
        <v/>
      </c>
      <c r="H13" s="32">
        <f>IF(A13="","",SUMIF('Napi napló'!$A$2:$A$101,A13,'Napi napló'!$P$2:$P$101))</f>
        <v/>
      </c>
      <c r="I13" s="36">
        <f>IF(A13="","",SUMIF('Napi napló'!$A$2:$A$101,A13,'Napi napló'!$Q$2:$Q$101))</f>
        <v/>
      </c>
      <c r="J13" s="18">
        <f>IF(A13="","",IFERROR(I13/'Összesítő'!$N$7,0))</f>
        <v/>
      </c>
      <c r="K13" s="20">
        <f>IF(A13="","",IF(B13&lt;='Összesítő'!$N$3,"Célon belül","Cél felett"))</f>
        <v/>
      </c>
      <c r="L13" s="31">
        <f>IF(A13="","",'Összesítő'!$N$3)</f>
        <v/>
      </c>
      <c r="M13" s="3" t="inlineStr">
        <is>
          <t>Célon belüli napok aránya</t>
        </is>
      </c>
      <c r="N13" s="18">
        <f>IFERROR(COUNTIF(K2:K8,"Célon belül")/COUNT(A2:A8),0)</f>
        <v/>
      </c>
    </row>
    <row r="14">
      <c r="A14" s="26" t="n"/>
      <c r="B14" s="28">
        <f>IF(A14="","",SUMIF('Napi napló'!$A$2:$A$101,A14,'Napi napló'!$L$2:$L$101))</f>
        <v/>
      </c>
      <c r="C14" s="14">
        <f>IF(A14="","",IFERROR(B14/'Összesítő'!$N$3,0))</f>
        <v/>
      </c>
      <c r="D14" s="29">
        <f>IF(A14="","",SUMIF('Napi napló'!$A$2:$A$101,A14,'Napi napló'!$M$2:$M$101))</f>
        <v/>
      </c>
      <c r="E14" s="14">
        <f>IF(A14="","",IFERROR(D14/'Összesítő'!$N$4,0))</f>
        <v/>
      </c>
      <c r="F14" s="29">
        <f>IF(A14="","",SUMIF('Napi napló'!$A$2:$A$101,A14,'Napi napló'!$N$2:$N$101))</f>
        <v/>
      </c>
      <c r="G14" s="29">
        <f>IF(A14="","",SUMIF('Napi napló'!$A$2:$A$101,A14,'Napi napló'!$O$2:$O$101))</f>
        <v/>
      </c>
      <c r="H14" s="29">
        <f>IF(A14="","",SUMIF('Napi napló'!$A$2:$A$101,A14,'Napi napló'!$P$2:$P$101))</f>
        <v/>
      </c>
      <c r="I14" s="35">
        <f>IF(A14="","",SUMIF('Napi napló'!$A$2:$A$101,A14,'Napi napló'!$Q$2:$Q$101))</f>
        <v/>
      </c>
      <c r="J14" s="14">
        <f>IF(A14="","",IFERROR(I14/'Összesítő'!$N$7,0))</f>
        <v/>
      </c>
      <c r="K14" s="16">
        <f>IF(A14="","",IF(B14&lt;='Összesítő'!$N$3,"Célon belül","Cél felett"))</f>
        <v/>
      </c>
      <c r="L14" s="28">
        <f>IF(A14="","",'Összesítő'!$N$3)</f>
        <v/>
      </c>
    </row>
    <row r="15">
      <c r="A15" s="26" t="n"/>
      <c r="B15" s="31">
        <f>IF(A15="","",SUMIF('Napi napló'!$A$2:$A$101,A15,'Napi napló'!$L$2:$L$101))</f>
        <v/>
      </c>
      <c r="C15" s="18">
        <f>IF(A15="","",IFERROR(B15/'Összesítő'!$N$3,0))</f>
        <v/>
      </c>
      <c r="D15" s="32">
        <f>IF(A15="","",SUMIF('Napi napló'!$A$2:$A$101,A15,'Napi napló'!$M$2:$M$101))</f>
        <v/>
      </c>
      <c r="E15" s="18">
        <f>IF(A15="","",IFERROR(D15/'Összesítő'!$N$4,0))</f>
        <v/>
      </c>
      <c r="F15" s="32">
        <f>IF(A15="","",SUMIF('Napi napló'!$A$2:$A$101,A15,'Napi napló'!$N$2:$N$101))</f>
        <v/>
      </c>
      <c r="G15" s="32">
        <f>IF(A15="","",SUMIF('Napi napló'!$A$2:$A$101,A15,'Napi napló'!$O$2:$O$101))</f>
        <v/>
      </c>
      <c r="H15" s="32">
        <f>IF(A15="","",SUMIF('Napi napló'!$A$2:$A$101,A15,'Napi napló'!$P$2:$P$101))</f>
        <v/>
      </c>
      <c r="I15" s="36">
        <f>IF(A15="","",SUMIF('Napi napló'!$A$2:$A$101,A15,'Napi napló'!$Q$2:$Q$101))</f>
        <v/>
      </c>
      <c r="J15" s="18">
        <f>IF(A15="","",IFERROR(I15/'Összesítő'!$N$7,0))</f>
        <v/>
      </c>
      <c r="K15" s="20">
        <f>IF(A15="","",IF(B15&lt;='Összesítő'!$N$3,"Célon belül","Cél felett"))</f>
        <v/>
      </c>
      <c r="L15" s="31">
        <f>IF(A15="","",'Összesítő'!$N$3)</f>
        <v/>
      </c>
    </row>
    <row r="16">
      <c r="A16" s="26" t="n"/>
      <c r="B16" s="28">
        <f>IF(A16="","",SUMIF('Napi napló'!$A$2:$A$101,A16,'Napi napló'!$L$2:$L$101))</f>
        <v/>
      </c>
      <c r="C16" s="14">
        <f>IF(A16="","",IFERROR(B16/'Összesítő'!$N$3,0))</f>
        <v/>
      </c>
      <c r="D16" s="29">
        <f>IF(A16="","",SUMIF('Napi napló'!$A$2:$A$101,A16,'Napi napló'!$M$2:$M$101))</f>
        <v/>
      </c>
      <c r="E16" s="14">
        <f>IF(A16="","",IFERROR(D16/'Összesítő'!$N$4,0))</f>
        <v/>
      </c>
      <c r="F16" s="29">
        <f>IF(A16="","",SUMIF('Napi napló'!$A$2:$A$101,A16,'Napi napló'!$N$2:$N$101))</f>
        <v/>
      </c>
      <c r="G16" s="29">
        <f>IF(A16="","",SUMIF('Napi napló'!$A$2:$A$101,A16,'Napi napló'!$O$2:$O$101))</f>
        <v/>
      </c>
      <c r="H16" s="29">
        <f>IF(A16="","",SUMIF('Napi napló'!$A$2:$A$101,A16,'Napi napló'!$P$2:$P$101))</f>
        <v/>
      </c>
      <c r="I16" s="35">
        <f>IF(A16="","",SUMIF('Napi napló'!$A$2:$A$101,A16,'Napi napló'!$Q$2:$Q$101))</f>
        <v/>
      </c>
      <c r="J16" s="14">
        <f>IF(A16="","",IFERROR(I16/'Összesítő'!$N$7,0))</f>
        <v/>
      </c>
      <c r="K16" s="16">
        <f>IF(A16="","",IF(B16&lt;='Összesítő'!$N$3,"Célon belül","Cél felett"))</f>
        <v/>
      </c>
      <c r="L16" s="28">
        <f>IF(A16="","",'Összesítő'!$N$3)</f>
        <v/>
      </c>
    </row>
    <row r="17">
      <c r="A17" s="26" t="n"/>
      <c r="B17" s="31">
        <f>IF(A17="","",SUMIF('Napi napló'!$A$2:$A$101,A17,'Napi napló'!$L$2:$L$101))</f>
        <v/>
      </c>
      <c r="C17" s="18">
        <f>IF(A17="","",IFERROR(B17/'Összesítő'!$N$3,0))</f>
        <v/>
      </c>
      <c r="D17" s="32">
        <f>IF(A17="","",SUMIF('Napi napló'!$A$2:$A$101,A17,'Napi napló'!$M$2:$M$101))</f>
        <v/>
      </c>
      <c r="E17" s="18">
        <f>IF(A17="","",IFERROR(D17/'Összesítő'!$N$4,0))</f>
        <v/>
      </c>
      <c r="F17" s="32">
        <f>IF(A17="","",SUMIF('Napi napló'!$A$2:$A$101,A17,'Napi napló'!$N$2:$N$101))</f>
        <v/>
      </c>
      <c r="G17" s="32">
        <f>IF(A17="","",SUMIF('Napi napló'!$A$2:$A$101,A17,'Napi napló'!$O$2:$O$101))</f>
        <v/>
      </c>
      <c r="H17" s="32">
        <f>IF(A17="","",SUMIF('Napi napló'!$A$2:$A$101,A17,'Napi napló'!$P$2:$P$101))</f>
        <v/>
      </c>
      <c r="I17" s="36">
        <f>IF(A17="","",SUMIF('Napi napló'!$A$2:$A$101,A17,'Napi napló'!$Q$2:$Q$101))</f>
        <v/>
      </c>
      <c r="J17" s="18">
        <f>IF(A17="","",IFERROR(I17/'Összesítő'!$N$7,0))</f>
        <v/>
      </c>
      <c r="K17" s="20">
        <f>IF(A17="","",IF(B17&lt;='Összesítő'!$N$3,"Célon belül","Cél felett"))</f>
        <v/>
      </c>
      <c r="L17" s="31">
        <f>IF(A17="","",'Összesítő'!$N$3)</f>
        <v/>
      </c>
    </row>
    <row r="18">
      <c r="A18" s="26" t="n"/>
      <c r="B18" s="28">
        <f>IF(A18="","",SUMIF('Napi napló'!$A$2:$A$101,A18,'Napi napló'!$L$2:$L$101))</f>
        <v/>
      </c>
      <c r="C18" s="14">
        <f>IF(A18="","",IFERROR(B18/'Összesítő'!$N$3,0))</f>
        <v/>
      </c>
      <c r="D18" s="29">
        <f>IF(A18="","",SUMIF('Napi napló'!$A$2:$A$101,A18,'Napi napló'!$M$2:$M$101))</f>
        <v/>
      </c>
      <c r="E18" s="14">
        <f>IF(A18="","",IFERROR(D18/'Összesítő'!$N$4,0))</f>
        <v/>
      </c>
      <c r="F18" s="29">
        <f>IF(A18="","",SUMIF('Napi napló'!$A$2:$A$101,A18,'Napi napló'!$N$2:$N$101))</f>
        <v/>
      </c>
      <c r="G18" s="29">
        <f>IF(A18="","",SUMIF('Napi napló'!$A$2:$A$101,A18,'Napi napló'!$O$2:$O$101))</f>
        <v/>
      </c>
      <c r="H18" s="29">
        <f>IF(A18="","",SUMIF('Napi napló'!$A$2:$A$101,A18,'Napi napló'!$P$2:$P$101))</f>
        <v/>
      </c>
      <c r="I18" s="35">
        <f>IF(A18="","",SUMIF('Napi napló'!$A$2:$A$101,A18,'Napi napló'!$Q$2:$Q$101))</f>
        <v/>
      </c>
      <c r="J18" s="14">
        <f>IF(A18="","",IFERROR(I18/'Összesítő'!$N$7,0))</f>
        <v/>
      </c>
      <c r="K18" s="16">
        <f>IF(A18="","",IF(B18&lt;='Összesítő'!$N$3,"Célon belül","Cél felett"))</f>
        <v/>
      </c>
      <c r="L18" s="28">
        <f>IF(A18="","",'Összesítő'!$N$3)</f>
        <v/>
      </c>
    </row>
    <row r="19">
      <c r="A19" s="26" t="n"/>
      <c r="B19" s="31">
        <f>IF(A19="","",SUMIF('Napi napló'!$A$2:$A$101,A19,'Napi napló'!$L$2:$L$101))</f>
        <v/>
      </c>
      <c r="C19" s="18">
        <f>IF(A19="","",IFERROR(B19/'Összesítő'!$N$3,0))</f>
        <v/>
      </c>
      <c r="D19" s="32">
        <f>IF(A19="","",SUMIF('Napi napló'!$A$2:$A$101,A19,'Napi napló'!$M$2:$M$101))</f>
        <v/>
      </c>
      <c r="E19" s="18">
        <f>IF(A19="","",IFERROR(D19/'Összesítő'!$N$4,0))</f>
        <v/>
      </c>
      <c r="F19" s="32">
        <f>IF(A19="","",SUMIF('Napi napló'!$A$2:$A$101,A19,'Napi napló'!$N$2:$N$101))</f>
        <v/>
      </c>
      <c r="G19" s="32">
        <f>IF(A19="","",SUMIF('Napi napló'!$A$2:$A$101,A19,'Napi napló'!$O$2:$O$101))</f>
        <v/>
      </c>
      <c r="H19" s="32">
        <f>IF(A19="","",SUMIF('Napi napló'!$A$2:$A$101,A19,'Napi napló'!$P$2:$P$101))</f>
        <v/>
      </c>
      <c r="I19" s="36">
        <f>IF(A19="","",SUMIF('Napi napló'!$A$2:$A$101,A19,'Napi napló'!$Q$2:$Q$101))</f>
        <v/>
      </c>
      <c r="J19" s="18">
        <f>IF(A19="","",IFERROR(I19/'Összesítő'!$N$7,0))</f>
        <v/>
      </c>
      <c r="K19" s="20">
        <f>IF(A19="","",IF(B19&lt;='Összesítő'!$N$3,"Célon belül","Cél felett"))</f>
        <v/>
      </c>
      <c r="L19" s="31">
        <f>IF(A19="","",'Összesítő'!$N$3)</f>
        <v/>
      </c>
    </row>
    <row r="20">
      <c r="A20" s="26" t="n"/>
      <c r="B20" s="28">
        <f>IF(A20="","",SUMIF('Napi napló'!$A$2:$A$101,A20,'Napi napló'!$L$2:$L$101))</f>
        <v/>
      </c>
      <c r="C20" s="14">
        <f>IF(A20="","",IFERROR(B20/'Összesítő'!$N$3,0))</f>
        <v/>
      </c>
      <c r="D20" s="29">
        <f>IF(A20="","",SUMIF('Napi napló'!$A$2:$A$101,A20,'Napi napló'!$M$2:$M$101))</f>
        <v/>
      </c>
      <c r="E20" s="14">
        <f>IF(A20="","",IFERROR(D20/'Összesítő'!$N$4,0))</f>
        <v/>
      </c>
      <c r="F20" s="29">
        <f>IF(A20="","",SUMIF('Napi napló'!$A$2:$A$101,A20,'Napi napló'!$N$2:$N$101))</f>
        <v/>
      </c>
      <c r="G20" s="29">
        <f>IF(A20="","",SUMIF('Napi napló'!$A$2:$A$101,A20,'Napi napló'!$O$2:$O$101))</f>
        <v/>
      </c>
      <c r="H20" s="29">
        <f>IF(A20="","",SUMIF('Napi napló'!$A$2:$A$101,A20,'Napi napló'!$P$2:$P$101))</f>
        <v/>
      </c>
      <c r="I20" s="35">
        <f>IF(A20="","",SUMIF('Napi napló'!$A$2:$A$101,A20,'Napi napló'!$Q$2:$Q$101))</f>
        <v/>
      </c>
      <c r="J20" s="14">
        <f>IF(A20="","",IFERROR(I20/'Összesítő'!$N$7,0))</f>
        <v/>
      </c>
      <c r="K20" s="16">
        <f>IF(A20="","",IF(B20&lt;='Összesítő'!$N$3,"Célon belül","Cél felett"))</f>
        <v/>
      </c>
      <c r="L20" s="28">
        <f>IF(A20="","",'Összesítő'!$N$3)</f>
        <v/>
      </c>
    </row>
    <row r="21">
      <c r="A21" s="26" t="n"/>
      <c r="B21" s="31">
        <f>IF(A21="","",SUMIF('Napi napló'!$A$2:$A$101,A21,'Napi napló'!$L$2:$L$101))</f>
        <v/>
      </c>
      <c r="C21" s="18">
        <f>IF(A21="","",IFERROR(B21/'Összesítő'!$N$3,0))</f>
        <v/>
      </c>
      <c r="D21" s="32">
        <f>IF(A21="","",SUMIF('Napi napló'!$A$2:$A$101,A21,'Napi napló'!$M$2:$M$101))</f>
        <v/>
      </c>
      <c r="E21" s="18">
        <f>IF(A21="","",IFERROR(D21/'Összesítő'!$N$4,0))</f>
        <v/>
      </c>
      <c r="F21" s="32">
        <f>IF(A21="","",SUMIF('Napi napló'!$A$2:$A$101,A21,'Napi napló'!$N$2:$N$101))</f>
        <v/>
      </c>
      <c r="G21" s="32">
        <f>IF(A21="","",SUMIF('Napi napló'!$A$2:$A$101,A21,'Napi napló'!$O$2:$O$101))</f>
        <v/>
      </c>
      <c r="H21" s="32">
        <f>IF(A21="","",SUMIF('Napi napló'!$A$2:$A$101,A21,'Napi napló'!$P$2:$P$101))</f>
        <v/>
      </c>
      <c r="I21" s="36">
        <f>IF(A21="","",SUMIF('Napi napló'!$A$2:$A$101,A21,'Napi napló'!$Q$2:$Q$101))</f>
        <v/>
      </c>
      <c r="J21" s="18">
        <f>IF(A21="","",IFERROR(I21/'Összesítő'!$N$7,0))</f>
        <v/>
      </c>
      <c r="K21" s="20">
        <f>IF(A21="","",IF(B21&lt;='Összesítő'!$N$3,"Célon belül","Cél felett"))</f>
        <v/>
      </c>
      <c r="L21" s="31">
        <f>IF(A21="","",'Összesítő'!$N$3)</f>
        <v/>
      </c>
    </row>
    <row r="22">
      <c r="A22" s="26" t="n"/>
      <c r="B22" s="28">
        <f>IF(A22="","",SUMIF('Napi napló'!$A$2:$A$101,A22,'Napi napló'!$L$2:$L$101))</f>
        <v/>
      </c>
      <c r="C22" s="14">
        <f>IF(A22="","",IFERROR(B22/'Összesítő'!$N$3,0))</f>
        <v/>
      </c>
      <c r="D22" s="29">
        <f>IF(A22="","",SUMIF('Napi napló'!$A$2:$A$101,A22,'Napi napló'!$M$2:$M$101))</f>
        <v/>
      </c>
      <c r="E22" s="14">
        <f>IF(A22="","",IFERROR(D22/'Összesítő'!$N$4,0))</f>
        <v/>
      </c>
      <c r="F22" s="29">
        <f>IF(A22="","",SUMIF('Napi napló'!$A$2:$A$101,A22,'Napi napló'!$N$2:$N$101))</f>
        <v/>
      </c>
      <c r="G22" s="29">
        <f>IF(A22="","",SUMIF('Napi napló'!$A$2:$A$101,A22,'Napi napló'!$O$2:$O$101))</f>
        <v/>
      </c>
      <c r="H22" s="29">
        <f>IF(A22="","",SUMIF('Napi napló'!$A$2:$A$101,A22,'Napi napló'!$P$2:$P$101))</f>
        <v/>
      </c>
      <c r="I22" s="35">
        <f>IF(A22="","",SUMIF('Napi napló'!$A$2:$A$101,A22,'Napi napló'!$Q$2:$Q$101))</f>
        <v/>
      </c>
      <c r="J22" s="14">
        <f>IF(A22="","",IFERROR(I22/'Összesítő'!$N$7,0))</f>
        <v/>
      </c>
      <c r="K22" s="16">
        <f>IF(A22="","",IF(B22&lt;='Összesítő'!$N$3,"Célon belül","Cél felett"))</f>
        <v/>
      </c>
      <c r="L22" s="28">
        <f>IF(A22="","",'Összesítő'!$N$3)</f>
        <v/>
      </c>
    </row>
    <row r="23">
      <c r="A23" s="26" t="n"/>
      <c r="B23" s="31">
        <f>IF(A23="","",SUMIF('Napi napló'!$A$2:$A$101,A23,'Napi napló'!$L$2:$L$101))</f>
        <v/>
      </c>
      <c r="C23" s="18">
        <f>IF(A23="","",IFERROR(B23/'Összesítő'!$N$3,0))</f>
        <v/>
      </c>
      <c r="D23" s="32">
        <f>IF(A23="","",SUMIF('Napi napló'!$A$2:$A$101,A23,'Napi napló'!$M$2:$M$101))</f>
        <v/>
      </c>
      <c r="E23" s="18">
        <f>IF(A23="","",IFERROR(D23/'Összesítő'!$N$4,0))</f>
        <v/>
      </c>
      <c r="F23" s="32">
        <f>IF(A23="","",SUMIF('Napi napló'!$A$2:$A$101,A23,'Napi napló'!$N$2:$N$101))</f>
        <v/>
      </c>
      <c r="G23" s="32">
        <f>IF(A23="","",SUMIF('Napi napló'!$A$2:$A$101,A23,'Napi napló'!$O$2:$O$101))</f>
        <v/>
      </c>
      <c r="H23" s="32">
        <f>IF(A23="","",SUMIF('Napi napló'!$A$2:$A$101,A23,'Napi napló'!$P$2:$P$101))</f>
        <v/>
      </c>
      <c r="I23" s="36">
        <f>IF(A23="","",SUMIF('Napi napló'!$A$2:$A$101,A23,'Napi napló'!$Q$2:$Q$101))</f>
        <v/>
      </c>
      <c r="J23" s="18">
        <f>IF(A23="","",IFERROR(I23/'Összesítő'!$N$7,0))</f>
        <v/>
      </c>
      <c r="K23" s="20">
        <f>IF(A23="","",IF(B23&lt;='Összesítő'!$N$3,"Célon belül","Cél felett"))</f>
        <v/>
      </c>
      <c r="L23" s="31">
        <f>IF(A23="","",'Összesítő'!$N$3)</f>
        <v/>
      </c>
    </row>
    <row r="24">
      <c r="A24" s="26" t="n"/>
      <c r="B24" s="28">
        <f>IF(A24="","",SUMIF('Napi napló'!$A$2:$A$101,A24,'Napi napló'!$L$2:$L$101))</f>
        <v/>
      </c>
      <c r="C24" s="14">
        <f>IF(A24="","",IFERROR(B24/'Összesítő'!$N$3,0))</f>
        <v/>
      </c>
      <c r="D24" s="29">
        <f>IF(A24="","",SUMIF('Napi napló'!$A$2:$A$101,A24,'Napi napló'!$M$2:$M$101))</f>
        <v/>
      </c>
      <c r="E24" s="14">
        <f>IF(A24="","",IFERROR(D24/'Összesítő'!$N$4,0))</f>
        <v/>
      </c>
      <c r="F24" s="29">
        <f>IF(A24="","",SUMIF('Napi napló'!$A$2:$A$101,A24,'Napi napló'!$N$2:$N$101))</f>
        <v/>
      </c>
      <c r="G24" s="29">
        <f>IF(A24="","",SUMIF('Napi napló'!$A$2:$A$101,A24,'Napi napló'!$O$2:$O$101))</f>
        <v/>
      </c>
      <c r="H24" s="29">
        <f>IF(A24="","",SUMIF('Napi napló'!$A$2:$A$101,A24,'Napi napló'!$P$2:$P$101))</f>
        <v/>
      </c>
      <c r="I24" s="35">
        <f>IF(A24="","",SUMIF('Napi napló'!$A$2:$A$101,A24,'Napi napló'!$Q$2:$Q$101))</f>
        <v/>
      </c>
      <c r="J24" s="14">
        <f>IF(A24="","",IFERROR(I24/'Összesítő'!$N$7,0))</f>
        <v/>
      </c>
      <c r="K24" s="16">
        <f>IF(A24="","",IF(B24&lt;='Összesítő'!$N$3,"Célon belül","Cél felett"))</f>
        <v/>
      </c>
      <c r="L24" s="28">
        <f>IF(A24="","",'Összesítő'!$N$3)</f>
        <v/>
      </c>
    </row>
    <row r="25">
      <c r="A25" s="26" t="n"/>
      <c r="B25" s="31">
        <f>IF(A25="","",SUMIF('Napi napló'!$A$2:$A$101,A25,'Napi napló'!$L$2:$L$101))</f>
        <v/>
      </c>
      <c r="C25" s="18">
        <f>IF(A25="","",IFERROR(B25/'Összesítő'!$N$3,0))</f>
        <v/>
      </c>
      <c r="D25" s="32">
        <f>IF(A25="","",SUMIF('Napi napló'!$A$2:$A$101,A25,'Napi napló'!$M$2:$M$101))</f>
        <v/>
      </c>
      <c r="E25" s="18">
        <f>IF(A25="","",IFERROR(D25/'Összesítő'!$N$4,0))</f>
        <v/>
      </c>
      <c r="F25" s="32">
        <f>IF(A25="","",SUMIF('Napi napló'!$A$2:$A$101,A25,'Napi napló'!$N$2:$N$101))</f>
        <v/>
      </c>
      <c r="G25" s="32">
        <f>IF(A25="","",SUMIF('Napi napló'!$A$2:$A$101,A25,'Napi napló'!$O$2:$O$101))</f>
        <v/>
      </c>
      <c r="H25" s="32">
        <f>IF(A25="","",SUMIF('Napi napló'!$A$2:$A$101,A25,'Napi napló'!$P$2:$P$101))</f>
        <v/>
      </c>
      <c r="I25" s="36">
        <f>IF(A25="","",SUMIF('Napi napló'!$A$2:$A$101,A25,'Napi napló'!$Q$2:$Q$101))</f>
        <v/>
      </c>
      <c r="J25" s="18">
        <f>IF(A25="","",IFERROR(I25/'Összesítő'!$N$7,0))</f>
        <v/>
      </c>
      <c r="K25" s="20">
        <f>IF(A25="","",IF(B25&lt;='Összesítő'!$N$3,"Célon belül","Cél felett"))</f>
        <v/>
      </c>
      <c r="L25" s="31">
        <f>IF(A25="","",'Összesítő'!$N$3)</f>
        <v/>
      </c>
    </row>
    <row r="26">
      <c r="A26" s="26" t="n"/>
      <c r="B26" s="28">
        <f>IF(A26="","",SUMIF('Napi napló'!$A$2:$A$101,A26,'Napi napló'!$L$2:$L$101))</f>
        <v/>
      </c>
      <c r="C26" s="14">
        <f>IF(A26="","",IFERROR(B26/'Összesítő'!$N$3,0))</f>
        <v/>
      </c>
      <c r="D26" s="29">
        <f>IF(A26="","",SUMIF('Napi napló'!$A$2:$A$101,A26,'Napi napló'!$M$2:$M$101))</f>
        <v/>
      </c>
      <c r="E26" s="14">
        <f>IF(A26="","",IFERROR(D26/'Összesítő'!$N$4,0))</f>
        <v/>
      </c>
      <c r="F26" s="29">
        <f>IF(A26="","",SUMIF('Napi napló'!$A$2:$A$101,A26,'Napi napló'!$N$2:$N$101))</f>
        <v/>
      </c>
      <c r="G26" s="29">
        <f>IF(A26="","",SUMIF('Napi napló'!$A$2:$A$101,A26,'Napi napló'!$O$2:$O$101))</f>
        <v/>
      </c>
      <c r="H26" s="29">
        <f>IF(A26="","",SUMIF('Napi napló'!$A$2:$A$101,A26,'Napi napló'!$P$2:$P$101))</f>
        <v/>
      </c>
      <c r="I26" s="35">
        <f>IF(A26="","",SUMIF('Napi napló'!$A$2:$A$101,A26,'Napi napló'!$Q$2:$Q$101))</f>
        <v/>
      </c>
      <c r="J26" s="14">
        <f>IF(A26="","",IFERROR(I26/'Összesítő'!$N$7,0))</f>
        <v/>
      </c>
      <c r="K26" s="16">
        <f>IF(A26="","",IF(B26&lt;='Összesítő'!$N$3,"Célon belül","Cél felett"))</f>
        <v/>
      </c>
      <c r="L26" s="28">
        <f>IF(A26="","",'Összesítő'!$N$3)</f>
        <v/>
      </c>
    </row>
    <row r="27">
      <c r="A27" s="26" t="n"/>
      <c r="B27" s="31">
        <f>IF(A27="","",SUMIF('Napi napló'!$A$2:$A$101,A27,'Napi napló'!$L$2:$L$101))</f>
        <v/>
      </c>
      <c r="C27" s="18">
        <f>IF(A27="","",IFERROR(B27/'Összesítő'!$N$3,0))</f>
        <v/>
      </c>
      <c r="D27" s="32">
        <f>IF(A27="","",SUMIF('Napi napló'!$A$2:$A$101,A27,'Napi napló'!$M$2:$M$101))</f>
        <v/>
      </c>
      <c r="E27" s="18">
        <f>IF(A27="","",IFERROR(D27/'Összesítő'!$N$4,0))</f>
        <v/>
      </c>
      <c r="F27" s="32">
        <f>IF(A27="","",SUMIF('Napi napló'!$A$2:$A$101,A27,'Napi napló'!$N$2:$N$101))</f>
        <v/>
      </c>
      <c r="G27" s="32">
        <f>IF(A27="","",SUMIF('Napi napló'!$A$2:$A$101,A27,'Napi napló'!$O$2:$O$101))</f>
        <v/>
      </c>
      <c r="H27" s="32">
        <f>IF(A27="","",SUMIF('Napi napló'!$A$2:$A$101,A27,'Napi napló'!$P$2:$P$101))</f>
        <v/>
      </c>
      <c r="I27" s="36">
        <f>IF(A27="","",SUMIF('Napi napló'!$A$2:$A$101,A27,'Napi napló'!$Q$2:$Q$101))</f>
        <v/>
      </c>
      <c r="J27" s="18">
        <f>IF(A27="","",IFERROR(I27/'Összesítő'!$N$7,0))</f>
        <v/>
      </c>
      <c r="K27" s="20">
        <f>IF(A27="","",IF(B27&lt;='Összesítő'!$N$3,"Célon belül","Cél felett"))</f>
        <v/>
      </c>
      <c r="L27" s="31">
        <f>IF(A27="","",'Összesítő'!$N$3)</f>
        <v/>
      </c>
    </row>
    <row r="28">
      <c r="A28" s="26" t="n"/>
      <c r="B28" s="28">
        <f>IF(A28="","",SUMIF('Napi napló'!$A$2:$A$101,A28,'Napi napló'!$L$2:$L$101))</f>
        <v/>
      </c>
      <c r="C28" s="14">
        <f>IF(A28="","",IFERROR(B28/'Összesítő'!$N$3,0))</f>
        <v/>
      </c>
      <c r="D28" s="29">
        <f>IF(A28="","",SUMIF('Napi napló'!$A$2:$A$101,A28,'Napi napló'!$M$2:$M$101))</f>
        <v/>
      </c>
      <c r="E28" s="14">
        <f>IF(A28="","",IFERROR(D28/'Összesítő'!$N$4,0))</f>
        <v/>
      </c>
      <c r="F28" s="29">
        <f>IF(A28="","",SUMIF('Napi napló'!$A$2:$A$101,A28,'Napi napló'!$N$2:$N$101))</f>
        <v/>
      </c>
      <c r="G28" s="29">
        <f>IF(A28="","",SUMIF('Napi napló'!$A$2:$A$101,A28,'Napi napló'!$O$2:$O$101))</f>
        <v/>
      </c>
      <c r="H28" s="29">
        <f>IF(A28="","",SUMIF('Napi napló'!$A$2:$A$101,A28,'Napi napló'!$P$2:$P$101))</f>
        <v/>
      </c>
      <c r="I28" s="35">
        <f>IF(A28="","",SUMIF('Napi napló'!$A$2:$A$101,A28,'Napi napló'!$Q$2:$Q$101))</f>
        <v/>
      </c>
      <c r="J28" s="14">
        <f>IF(A28="","",IFERROR(I28/'Összesítő'!$N$7,0))</f>
        <v/>
      </c>
      <c r="K28" s="16">
        <f>IF(A28="","",IF(B28&lt;='Összesítő'!$N$3,"Célon belül","Cél felett"))</f>
        <v/>
      </c>
      <c r="L28" s="28">
        <f>IF(A28="","",'Összesítő'!$N$3)</f>
        <v/>
      </c>
    </row>
    <row r="29">
      <c r="A29" s="26" t="n"/>
      <c r="B29" s="31">
        <f>IF(A29="","",SUMIF('Napi napló'!$A$2:$A$101,A29,'Napi napló'!$L$2:$L$101))</f>
        <v/>
      </c>
      <c r="C29" s="18">
        <f>IF(A29="","",IFERROR(B29/'Összesítő'!$N$3,0))</f>
        <v/>
      </c>
      <c r="D29" s="32">
        <f>IF(A29="","",SUMIF('Napi napló'!$A$2:$A$101,A29,'Napi napló'!$M$2:$M$101))</f>
        <v/>
      </c>
      <c r="E29" s="18">
        <f>IF(A29="","",IFERROR(D29/'Összesítő'!$N$4,0))</f>
        <v/>
      </c>
      <c r="F29" s="32">
        <f>IF(A29="","",SUMIF('Napi napló'!$A$2:$A$101,A29,'Napi napló'!$N$2:$N$101))</f>
        <v/>
      </c>
      <c r="G29" s="32">
        <f>IF(A29="","",SUMIF('Napi napló'!$A$2:$A$101,A29,'Napi napló'!$O$2:$O$101))</f>
        <v/>
      </c>
      <c r="H29" s="32">
        <f>IF(A29="","",SUMIF('Napi napló'!$A$2:$A$101,A29,'Napi napló'!$P$2:$P$101))</f>
        <v/>
      </c>
      <c r="I29" s="36">
        <f>IF(A29="","",SUMIF('Napi napló'!$A$2:$A$101,A29,'Napi napló'!$Q$2:$Q$101))</f>
        <v/>
      </c>
      <c r="J29" s="18">
        <f>IF(A29="","",IFERROR(I29/'Összesítő'!$N$7,0))</f>
        <v/>
      </c>
      <c r="K29" s="20">
        <f>IF(A29="","",IF(B29&lt;='Összesítő'!$N$3,"Célon belül","Cél felett"))</f>
        <v/>
      </c>
      <c r="L29" s="31">
        <f>IF(A29="","",'Összesítő'!$N$3)</f>
        <v/>
      </c>
    </row>
    <row r="30">
      <c r="A30" s="26" t="n"/>
      <c r="B30" s="28">
        <f>IF(A30="","",SUMIF('Napi napló'!$A$2:$A$101,A30,'Napi napló'!$L$2:$L$101))</f>
        <v/>
      </c>
      <c r="C30" s="14">
        <f>IF(A30="","",IFERROR(B30/'Összesítő'!$N$3,0))</f>
        <v/>
      </c>
      <c r="D30" s="29">
        <f>IF(A30="","",SUMIF('Napi napló'!$A$2:$A$101,A30,'Napi napló'!$M$2:$M$101))</f>
        <v/>
      </c>
      <c r="E30" s="14">
        <f>IF(A30="","",IFERROR(D30/'Összesítő'!$N$4,0))</f>
        <v/>
      </c>
      <c r="F30" s="29">
        <f>IF(A30="","",SUMIF('Napi napló'!$A$2:$A$101,A30,'Napi napló'!$N$2:$N$101))</f>
        <v/>
      </c>
      <c r="G30" s="29">
        <f>IF(A30="","",SUMIF('Napi napló'!$A$2:$A$101,A30,'Napi napló'!$O$2:$O$101))</f>
        <v/>
      </c>
      <c r="H30" s="29">
        <f>IF(A30="","",SUMIF('Napi napló'!$A$2:$A$101,A30,'Napi napló'!$P$2:$P$101))</f>
        <v/>
      </c>
      <c r="I30" s="35">
        <f>IF(A30="","",SUMIF('Napi napló'!$A$2:$A$101,A30,'Napi napló'!$Q$2:$Q$101))</f>
        <v/>
      </c>
      <c r="J30" s="14">
        <f>IF(A30="","",IFERROR(I30/'Összesítő'!$N$7,0))</f>
        <v/>
      </c>
      <c r="K30" s="16">
        <f>IF(A30="","",IF(B30&lt;='Összesítő'!$N$3,"Célon belül","Cél felett"))</f>
        <v/>
      </c>
      <c r="L30" s="28">
        <f>IF(A30="","",'Összesítő'!$N$3)</f>
        <v/>
      </c>
    </row>
    <row r="31">
      <c r="A31" s="26" t="n"/>
      <c r="B31" s="31">
        <f>IF(A31="","",SUMIF('Napi napló'!$A$2:$A$101,A31,'Napi napló'!$L$2:$L$101))</f>
        <v/>
      </c>
      <c r="C31" s="18">
        <f>IF(A31="","",IFERROR(B31/'Összesítő'!$N$3,0))</f>
        <v/>
      </c>
      <c r="D31" s="32">
        <f>IF(A31="","",SUMIF('Napi napló'!$A$2:$A$101,A31,'Napi napló'!$M$2:$M$101))</f>
        <v/>
      </c>
      <c r="E31" s="18">
        <f>IF(A31="","",IFERROR(D31/'Összesítő'!$N$4,0))</f>
        <v/>
      </c>
      <c r="F31" s="32">
        <f>IF(A31="","",SUMIF('Napi napló'!$A$2:$A$101,A31,'Napi napló'!$N$2:$N$101))</f>
        <v/>
      </c>
      <c r="G31" s="32">
        <f>IF(A31="","",SUMIF('Napi napló'!$A$2:$A$101,A31,'Napi napló'!$O$2:$O$101))</f>
        <v/>
      </c>
      <c r="H31" s="32">
        <f>IF(A31="","",SUMIF('Napi napló'!$A$2:$A$101,A31,'Napi napló'!$P$2:$P$101))</f>
        <v/>
      </c>
      <c r="I31" s="36">
        <f>IF(A31="","",SUMIF('Napi napló'!$A$2:$A$101,A31,'Napi napló'!$Q$2:$Q$101))</f>
        <v/>
      </c>
      <c r="J31" s="18">
        <f>IF(A31="","",IFERROR(I31/'Összesítő'!$N$7,0))</f>
        <v/>
      </c>
      <c r="K31" s="20">
        <f>IF(A31="","",IF(B31&lt;='Összesítő'!$N$3,"Célon belül","Cél felett"))</f>
        <v/>
      </c>
      <c r="L31" s="31">
        <f>IF(A31="","",'Összesítő'!$N$3)</f>
        <v/>
      </c>
    </row>
    <row r="32">
      <c r="A32" s="26" t="n"/>
      <c r="B32" s="28">
        <f>IF(A32="","",SUMIF('Napi napló'!$A$2:$A$101,A32,'Napi napló'!$L$2:$L$101))</f>
        <v/>
      </c>
      <c r="C32" s="14">
        <f>IF(A32="","",IFERROR(B32/'Összesítő'!$N$3,0))</f>
        <v/>
      </c>
      <c r="D32" s="29">
        <f>IF(A32="","",SUMIF('Napi napló'!$A$2:$A$101,A32,'Napi napló'!$M$2:$M$101))</f>
        <v/>
      </c>
      <c r="E32" s="14">
        <f>IF(A32="","",IFERROR(D32/'Összesítő'!$N$4,0))</f>
        <v/>
      </c>
      <c r="F32" s="29">
        <f>IF(A32="","",SUMIF('Napi napló'!$A$2:$A$101,A32,'Napi napló'!$N$2:$N$101))</f>
        <v/>
      </c>
      <c r="G32" s="29">
        <f>IF(A32="","",SUMIF('Napi napló'!$A$2:$A$101,A32,'Napi napló'!$O$2:$O$101))</f>
        <v/>
      </c>
      <c r="H32" s="29">
        <f>IF(A32="","",SUMIF('Napi napló'!$A$2:$A$101,A32,'Napi napló'!$P$2:$P$101))</f>
        <v/>
      </c>
      <c r="I32" s="35">
        <f>IF(A32="","",SUMIF('Napi napló'!$A$2:$A$101,A32,'Napi napló'!$Q$2:$Q$101))</f>
        <v/>
      </c>
      <c r="J32" s="14">
        <f>IF(A32="","",IFERROR(I32/'Összesítő'!$N$7,0))</f>
        <v/>
      </c>
      <c r="K32" s="16">
        <f>IF(A32="","",IF(B32&lt;='Összesítő'!$N$3,"Célon belül","Cél felett"))</f>
        <v/>
      </c>
      <c r="L32" s="28">
        <f>IF(A32="","",'Összesítő'!$N$3)</f>
        <v/>
      </c>
    </row>
    <row r="33">
      <c r="A33" s="26" t="n"/>
      <c r="B33" s="31">
        <f>IF(A33="","",SUMIF('Napi napló'!$A$2:$A$101,A33,'Napi napló'!$L$2:$L$101))</f>
        <v/>
      </c>
      <c r="C33" s="18">
        <f>IF(A33="","",IFERROR(B33/'Összesítő'!$N$3,0))</f>
        <v/>
      </c>
      <c r="D33" s="32">
        <f>IF(A33="","",SUMIF('Napi napló'!$A$2:$A$101,A33,'Napi napló'!$M$2:$M$101))</f>
        <v/>
      </c>
      <c r="E33" s="18">
        <f>IF(A33="","",IFERROR(D33/'Összesítő'!$N$4,0))</f>
        <v/>
      </c>
      <c r="F33" s="32">
        <f>IF(A33="","",SUMIF('Napi napló'!$A$2:$A$101,A33,'Napi napló'!$N$2:$N$101))</f>
        <v/>
      </c>
      <c r="G33" s="32">
        <f>IF(A33="","",SUMIF('Napi napló'!$A$2:$A$101,A33,'Napi napló'!$O$2:$O$101))</f>
        <v/>
      </c>
      <c r="H33" s="32">
        <f>IF(A33="","",SUMIF('Napi napló'!$A$2:$A$101,A33,'Napi napló'!$P$2:$P$101))</f>
        <v/>
      </c>
      <c r="I33" s="36">
        <f>IF(A33="","",SUMIF('Napi napló'!$A$2:$A$101,A33,'Napi napló'!$Q$2:$Q$101))</f>
        <v/>
      </c>
      <c r="J33" s="18">
        <f>IF(A33="","",IFERROR(I33/'Összesítő'!$N$7,0))</f>
        <v/>
      </c>
      <c r="K33" s="20">
        <f>IF(A33="","",IF(B33&lt;='Összesítő'!$N$3,"Célon belül","Cél felett"))</f>
        <v/>
      </c>
      <c r="L33" s="31">
        <f>IF(A33="","",'Összesítő'!$N$3)</f>
        <v/>
      </c>
    </row>
    <row r="34">
      <c r="A34" s="26" t="n"/>
      <c r="B34" s="28">
        <f>IF(A34="","",SUMIF('Napi napló'!$A$2:$A$101,A34,'Napi napló'!$L$2:$L$101))</f>
        <v/>
      </c>
      <c r="C34" s="14">
        <f>IF(A34="","",IFERROR(B34/'Összesítő'!$N$3,0))</f>
        <v/>
      </c>
      <c r="D34" s="29">
        <f>IF(A34="","",SUMIF('Napi napló'!$A$2:$A$101,A34,'Napi napló'!$M$2:$M$101))</f>
        <v/>
      </c>
      <c r="E34" s="14">
        <f>IF(A34="","",IFERROR(D34/'Összesítő'!$N$4,0))</f>
        <v/>
      </c>
      <c r="F34" s="29">
        <f>IF(A34="","",SUMIF('Napi napló'!$A$2:$A$101,A34,'Napi napló'!$N$2:$N$101))</f>
        <v/>
      </c>
      <c r="G34" s="29">
        <f>IF(A34="","",SUMIF('Napi napló'!$A$2:$A$101,A34,'Napi napló'!$O$2:$O$101))</f>
        <v/>
      </c>
      <c r="H34" s="29">
        <f>IF(A34="","",SUMIF('Napi napló'!$A$2:$A$101,A34,'Napi napló'!$P$2:$P$101))</f>
        <v/>
      </c>
      <c r="I34" s="35">
        <f>IF(A34="","",SUMIF('Napi napló'!$A$2:$A$101,A34,'Napi napló'!$Q$2:$Q$101))</f>
        <v/>
      </c>
      <c r="J34" s="14">
        <f>IF(A34="","",IFERROR(I34/'Összesítő'!$N$7,0))</f>
        <v/>
      </c>
      <c r="K34" s="16">
        <f>IF(A34="","",IF(B34&lt;='Összesítő'!$N$3,"Célon belül","Cél felett"))</f>
        <v/>
      </c>
      <c r="L34" s="28">
        <f>IF(A34="","",'Összesítő'!$N$3)</f>
        <v/>
      </c>
    </row>
    <row r="35">
      <c r="A35" s="26" t="n"/>
      <c r="B35" s="31">
        <f>IF(A35="","",SUMIF('Napi napló'!$A$2:$A$101,A35,'Napi napló'!$L$2:$L$101))</f>
        <v/>
      </c>
      <c r="C35" s="18">
        <f>IF(A35="","",IFERROR(B35/'Összesítő'!$N$3,0))</f>
        <v/>
      </c>
      <c r="D35" s="32">
        <f>IF(A35="","",SUMIF('Napi napló'!$A$2:$A$101,A35,'Napi napló'!$M$2:$M$101))</f>
        <v/>
      </c>
      <c r="E35" s="18">
        <f>IF(A35="","",IFERROR(D35/'Összesítő'!$N$4,0))</f>
        <v/>
      </c>
      <c r="F35" s="32">
        <f>IF(A35="","",SUMIF('Napi napló'!$A$2:$A$101,A35,'Napi napló'!$N$2:$N$101))</f>
        <v/>
      </c>
      <c r="G35" s="32">
        <f>IF(A35="","",SUMIF('Napi napló'!$A$2:$A$101,A35,'Napi napló'!$O$2:$O$101))</f>
        <v/>
      </c>
      <c r="H35" s="32">
        <f>IF(A35="","",SUMIF('Napi napló'!$A$2:$A$101,A35,'Napi napló'!$P$2:$P$101))</f>
        <v/>
      </c>
      <c r="I35" s="36">
        <f>IF(A35="","",SUMIF('Napi napló'!$A$2:$A$101,A35,'Napi napló'!$Q$2:$Q$101))</f>
        <v/>
      </c>
      <c r="J35" s="18">
        <f>IF(A35="","",IFERROR(I35/'Összesítő'!$N$7,0))</f>
        <v/>
      </c>
      <c r="K35" s="20">
        <f>IF(A35="","",IF(B35&lt;='Összesítő'!$N$3,"Célon belül","Cél felett"))</f>
        <v/>
      </c>
      <c r="L35" s="31">
        <f>IF(A35="","",'Összesítő'!$N$3)</f>
        <v/>
      </c>
    </row>
    <row r="36">
      <c r="A36" s="26" t="n"/>
      <c r="B36" s="28">
        <f>IF(A36="","",SUMIF('Napi napló'!$A$2:$A$101,A36,'Napi napló'!$L$2:$L$101))</f>
        <v/>
      </c>
      <c r="C36" s="14">
        <f>IF(A36="","",IFERROR(B36/'Összesítő'!$N$3,0))</f>
        <v/>
      </c>
      <c r="D36" s="29">
        <f>IF(A36="","",SUMIF('Napi napló'!$A$2:$A$101,A36,'Napi napló'!$M$2:$M$101))</f>
        <v/>
      </c>
      <c r="E36" s="14">
        <f>IF(A36="","",IFERROR(D36/'Összesítő'!$N$4,0))</f>
        <v/>
      </c>
      <c r="F36" s="29">
        <f>IF(A36="","",SUMIF('Napi napló'!$A$2:$A$101,A36,'Napi napló'!$N$2:$N$101))</f>
        <v/>
      </c>
      <c r="G36" s="29">
        <f>IF(A36="","",SUMIF('Napi napló'!$A$2:$A$101,A36,'Napi napló'!$O$2:$O$101))</f>
        <v/>
      </c>
      <c r="H36" s="29">
        <f>IF(A36="","",SUMIF('Napi napló'!$A$2:$A$101,A36,'Napi napló'!$P$2:$P$101))</f>
        <v/>
      </c>
      <c r="I36" s="35">
        <f>IF(A36="","",SUMIF('Napi napló'!$A$2:$A$101,A36,'Napi napló'!$Q$2:$Q$101))</f>
        <v/>
      </c>
      <c r="J36" s="14">
        <f>IF(A36="","",IFERROR(I36/'Összesítő'!$N$7,0))</f>
        <v/>
      </c>
      <c r="K36" s="16">
        <f>IF(A36="","",IF(B36&lt;='Összesítő'!$N$3,"Célon belül","Cél felett"))</f>
        <v/>
      </c>
      <c r="L36" s="28">
        <f>IF(A36="","",'Összesítő'!$N$3)</f>
        <v/>
      </c>
    </row>
    <row r="37">
      <c r="A37" s="26" t="n"/>
      <c r="B37" s="31">
        <f>IF(A37="","",SUMIF('Napi napló'!$A$2:$A$101,A37,'Napi napló'!$L$2:$L$101))</f>
        <v/>
      </c>
      <c r="C37" s="18">
        <f>IF(A37="","",IFERROR(B37/'Összesítő'!$N$3,0))</f>
        <v/>
      </c>
      <c r="D37" s="32">
        <f>IF(A37="","",SUMIF('Napi napló'!$A$2:$A$101,A37,'Napi napló'!$M$2:$M$101))</f>
        <v/>
      </c>
      <c r="E37" s="18">
        <f>IF(A37="","",IFERROR(D37/'Összesítő'!$N$4,0))</f>
        <v/>
      </c>
      <c r="F37" s="32">
        <f>IF(A37="","",SUMIF('Napi napló'!$A$2:$A$101,A37,'Napi napló'!$N$2:$N$101))</f>
        <v/>
      </c>
      <c r="G37" s="32">
        <f>IF(A37="","",SUMIF('Napi napló'!$A$2:$A$101,A37,'Napi napló'!$O$2:$O$101))</f>
        <v/>
      </c>
      <c r="H37" s="32">
        <f>IF(A37="","",SUMIF('Napi napló'!$A$2:$A$101,A37,'Napi napló'!$P$2:$P$101))</f>
        <v/>
      </c>
      <c r="I37" s="36">
        <f>IF(A37="","",SUMIF('Napi napló'!$A$2:$A$101,A37,'Napi napló'!$Q$2:$Q$101))</f>
        <v/>
      </c>
      <c r="J37" s="18">
        <f>IF(A37="","",IFERROR(I37/'Összesítő'!$N$7,0))</f>
        <v/>
      </c>
      <c r="K37" s="20">
        <f>IF(A37="","",IF(B37&lt;='Összesítő'!$N$3,"Célon belül","Cél felett"))</f>
        <v/>
      </c>
      <c r="L37" s="31">
        <f>IF(A37="","",'Összesítő'!$N$3)</f>
        <v/>
      </c>
    </row>
    <row r="38">
      <c r="A38" s="26" t="n"/>
      <c r="B38" s="28">
        <f>IF(A38="","",SUMIF('Napi napló'!$A$2:$A$101,A38,'Napi napló'!$L$2:$L$101))</f>
        <v/>
      </c>
      <c r="C38" s="14">
        <f>IF(A38="","",IFERROR(B38/'Összesítő'!$N$3,0))</f>
        <v/>
      </c>
      <c r="D38" s="29">
        <f>IF(A38="","",SUMIF('Napi napló'!$A$2:$A$101,A38,'Napi napló'!$M$2:$M$101))</f>
        <v/>
      </c>
      <c r="E38" s="14">
        <f>IF(A38="","",IFERROR(D38/'Összesítő'!$N$4,0))</f>
        <v/>
      </c>
      <c r="F38" s="29">
        <f>IF(A38="","",SUMIF('Napi napló'!$A$2:$A$101,A38,'Napi napló'!$N$2:$N$101))</f>
        <v/>
      </c>
      <c r="G38" s="29">
        <f>IF(A38="","",SUMIF('Napi napló'!$A$2:$A$101,A38,'Napi napló'!$O$2:$O$101))</f>
        <v/>
      </c>
      <c r="H38" s="29">
        <f>IF(A38="","",SUMIF('Napi napló'!$A$2:$A$101,A38,'Napi napló'!$P$2:$P$101))</f>
        <v/>
      </c>
      <c r="I38" s="35">
        <f>IF(A38="","",SUMIF('Napi napló'!$A$2:$A$101,A38,'Napi napló'!$Q$2:$Q$101))</f>
        <v/>
      </c>
      <c r="J38" s="14">
        <f>IF(A38="","",IFERROR(I38/'Összesítő'!$N$7,0))</f>
        <v/>
      </c>
      <c r="K38" s="16">
        <f>IF(A38="","",IF(B38&lt;='Összesítő'!$N$3,"Célon belül","Cél felett"))</f>
        <v/>
      </c>
      <c r="L38" s="28">
        <f>IF(A38="","",'Összesítő'!$N$3)</f>
        <v/>
      </c>
    </row>
    <row r="39">
      <c r="A39" s="26" t="n"/>
      <c r="B39" s="31">
        <f>IF(A39="","",SUMIF('Napi napló'!$A$2:$A$101,A39,'Napi napló'!$L$2:$L$101))</f>
        <v/>
      </c>
      <c r="C39" s="18">
        <f>IF(A39="","",IFERROR(B39/'Összesítő'!$N$3,0))</f>
        <v/>
      </c>
      <c r="D39" s="32">
        <f>IF(A39="","",SUMIF('Napi napló'!$A$2:$A$101,A39,'Napi napló'!$M$2:$M$101))</f>
        <v/>
      </c>
      <c r="E39" s="18">
        <f>IF(A39="","",IFERROR(D39/'Összesítő'!$N$4,0))</f>
        <v/>
      </c>
      <c r="F39" s="32">
        <f>IF(A39="","",SUMIF('Napi napló'!$A$2:$A$101,A39,'Napi napló'!$N$2:$N$101))</f>
        <v/>
      </c>
      <c r="G39" s="32">
        <f>IF(A39="","",SUMIF('Napi napló'!$A$2:$A$101,A39,'Napi napló'!$O$2:$O$101))</f>
        <v/>
      </c>
      <c r="H39" s="32">
        <f>IF(A39="","",SUMIF('Napi napló'!$A$2:$A$101,A39,'Napi napló'!$P$2:$P$101))</f>
        <v/>
      </c>
      <c r="I39" s="36">
        <f>IF(A39="","",SUMIF('Napi napló'!$A$2:$A$101,A39,'Napi napló'!$Q$2:$Q$101))</f>
        <v/>
      </c>
      <c r="J39" s="18">
        <f>IF(A39="","",IFERROR(I39/'Összesítő'!$N$7,0))</f>
        <v/>
      </c>
      <c r="K39" s="20">
        <f>IF(A39="","",IF(B39&lt;='Összesítő'!$N$3,"Célon belül","Cél felett"))</f>
        <v/>
      </c>
      <c r="L39" s="31">
        <f>IF(A39="","",'Összesítő'!$N$3)</f>
        <v/>
      </c>
    </row>
    <row r="40">
      <c r="A40" s="26" t="n"/>
      <c r="B40" s="28">
        <f>IF(A40="","",SUMIF('Napi napló'!$A$2:$A$101,A40,'Napi napló'!$L$2:$L$101))</f>
        <v/>
      </c>
      <c r="C40" s="14">
        <f>IF(A40="","",IFERROR(B40/'Összesítő'!$N$3,0))</f>
        <v/>
      </c>
      <c r="D40" s="29">
        <f>IF(A40="","",SUMIF('Napi napló'!$A$2:$A$101,A40,'Napi napló'!$M$2:$M$101))</f>
        <v/>
      </c>
      <c r="E40" s="14">
        <f>IF(A40="","",IFERROR(D40/'Összesítő'!$N$4,0))</f>
        <v/>
      </c>
      <c r="F40" s="29">
        <f>IF(A40="","",SUMIF('Napi napló'!$A$2:$A$101,A40,'Napi napló'!$N$2:$N$101))</f>
        <v/>
      </c>
      <c r="G40" s="29">
        <f>IF(A40="","",SUMIF('Napi napló'!$A$2:$A$101,A40,'Napi napló'!$O$2:$O$101))</f>
        <v/>
      </c>
      <c r="H40" s="29">
        <f>IF(A40="","",SUMIF('Napi napló'!$A$2:$A$101,A40,'Napi napló'!$P$2:$P$101))</f>
        <v/>
      </c>
      <c r="I40" s="35">
        <f>IF(A40="","",SUMIF('Napi napló'!$A$2:$A$101,A40,'Napi napló'!$Q$2:$Q$101))</f>
        <v/>
      </c>
      <c r="J40" s="14">
        <f>IF(A40="","",IFERROR(I40/'Összesítő'!$N$7,0))</f>
        <v/>
      </c>
      <c r="K40" s="16">
        <f>IF(A40="","",IF(B40&lt;='Összesítő'!$N$3,"Célon belül","Cél felett"))</f>
        <v/>
      </c>
      <c r="L40" s="28">
        <f>IF(A40="","",'Összesítő'!$N$3)</f>
        <v/>
      </c>
    </row>
    <row r="41">
      <c r="A41" s="26" t="n"/>
      <c r="B41" s="31">
        <f>IF(A41="","",SUMIF('Napi napló'!$A$2:$A$101,A41,'Napi napló'!$L$2:$L$101))</f>
        <v/>
      </c>
      <c r="C41" s="18">
        <f>IF(A41="","",IFERROR(B41/'Összesítő'!$N$3,0))</f>
        <v/>
      </c>
      <c r="D41" s="32">
        <f>IF(A41="","",SUMIF('Napi napló'!$A$2:$A$101,A41,'Napi napló'!$M$2:$M$101))</f>
        <v/>
      </c>
      <c r="E41" s="18">
        <f>IF(A41="","",IFERROR(D41/'Összesítő'!$N$4,0))</f>
        <v/>
      </c>
      <c r="F41" s="32">
        <f>IF(A41="","",SUMIF('Napi napló'!$A$2:$A$101,A41,'Napi napló'!$N$2:$N$101))</f>
        <v/>
      </c>
      <c r="G41" s="32">
        <f>IF(A41="","",SUMIF('Napi napló'!$A$2:$A$101,A41,'Napi napló'!$O$2:$O$101))</f>
        <v/>
      </c>
      <c r="H41" s="32">
        <f>IF(A41="","",SUMIF('Napi napló'!$A$2:$A$101,A41,'Napi napló'!$P$2:$P$101))</f>
        <v/>
      </c>
      <c r="I41" s="36">
        <f>IF(A41="","",SUMIF('Napi napló'!$A$2:$A$101,A41,'Napi napló'!$Q$2:$Q$101))</f>
        <v/>
      </c>
      <c r="J41" s="18">
        <f>IF(A41="","",IFERROR(I41/'Összesítő'!$N$7,0))</f>
        <v/>
      </c>
      <c r="K41" s="20">
        <f>IF(A41="","",IF(B41&lt;='Összesítő'!$N$3,"Célon belül","Cél felett"))</f>
        <v/>
      </c>
      <c r="L41" s="31">
        <f>IF(A41="","",'Összesítő'!$N$3)</f>
        <v/>
      </c>
    </row>
    <row r="42">
      <c r="A42" s="26" t="n"/>
      <c r="B42" s="28">
        <f>IF(A42="","",SUMIF('Napi napló'!$A$2:$A$101,A42,'Napi napló'!$L$2:$L$101))</f>
        <v/>
      </c>
      <c r="C42" s="14">
        <f>IF(A42="","",IFERROR(B42/'Összesítő'!$N$3,0))</f>
        <v/>
      </c>
      <c r="D42" s="29">
        <f>IF(A42="","",SUMIF('Napi napló'!$A$2:$A$101,A42,'Napi napló'!$M$2:$M$101))</f>
        <v/>
      </c>
      <c r="E42" s="14">
        <f>IF(A42="","",IFERROR(D42/'Összesítő'!$N$4,0))</f>
        <v/>
      </c>
      <c r="F42" s="29">
        <f>IF(A42="","",SUMIF('Napi napló'!$A$2:$A$101,A42,'Napi napló'!$N$2:$N$101))</f>
        <v/>
      </c>
      <c r="G42" s="29">
        <f>IF(A42="","",SUMIF('Napi napló'!$A$2:$A$101,A42,'Napi napló'!$O$2:$O$101))</f>
        <v/>
      </c>
      <c r="H42" s="29">
        <f>IF(A42="","",SUMIF('Napi napló'!$A$2:$A$101,A42,'Napi napló'!$P$2:$P$101))</f>
        <v/>
      </c>
      <c r="I42" s="35">
        <f>IF(A42="","",SUMIF('Napi napló'!$A$2:$A$101,A42,'Napi napló'!$Q$2:$Q$101))</f>
        <v/>
      </c>
      <c r="J42" s="14">
        <f>IF(A42="","",IFERROR(I42/'Összesítő'!$N$7,0))</f>
        <v/>
      </c>
      <c r="K42" s="16">
        <f>IF(A42="","",IF(B42&lt;='Összesítő'!$N$3,"Célon belül","Cél felett"))</f>
        <v/>
      </c>
      <c r="L42" s="28">
        <f>IF(A42="","",'Összesítő'!$N$3)</f>
        <v/>
      </c>
    </row>
    <row r="43">
      <c r="A43" s="26" t="n"/>
      <c r="B43" s="31">
        <f>IF(A43="","",SUMIF('Napi napló'!$A$2:$A$101,A43,'Napi napló'!$L$2:$L$101))</f>
        <v/>
      </c>
      <c r="C43" s="18">
        <f>IF(A43="","",IFERROR(B43/'Összesítő'!$N$3,0))</f>
        <v/>
      </c>
      <c r="D43" s="32">
        <f>IF(A43="","",SUMIF('Napi napló'!$A$2:$A$101,A43,'Napi napló'!$M$2:$M$101))</f>
        <v/>
      </c>
      <c r="E43" s="18">
        <f>IF(A43="","",IFERROR(D43/'Összesítő'!$N$4,0))</f>
        <v/>
      </c>
      <c r="F43" s="32">
        <f>IF(A43="","",SUMIF('Napi napló'!$A$2:$A$101,A43,'Napi napló'!$N$2:$N$101))</f>
        <v/>
      </c>
      <c r="G43" s="32">
        <f>IF(A43="","",SUMIF('Napi napló'!$A$2:$A$101,A43,'Napi napló'!$O$2:$O$101))</f>
        <v/>
      </c>
      <c r="H43" s="32">
        <f>IF(A43="","",SUMIF('Napi napló'!$A$2:$A$101,A43,'Napi napló'!$P$2:$P$101))</f>
        <v/>
      </c>
      <c r="I43" s="36">
        <f>IF(A43="","",SUMIF('Napi napló'!$A$2:$A$101,A43,'Napi napló'!$Q$2:$Q$101))</f>
        <v/>
      </c>
      <c r="J43" s="18">
        <f>IF(A43="","",IFERROR(I43/'Összesítő'!$N$7,0))</f>
        <v/>
      </c>
      <c r="K43" s="20">
        <f>IF(A43="","",IF(B43&lt;='Összesítő'!$N$3,"Célon belül","Cél felett"))</f>
        <v/>
      </c>
      <c r="L43" s="31">
        <f>IF(A43="","",'Összesítő'!$N$3)</f>
        <v/>
      </c>
    </row>
    <row r="44">
      <c r="A44" s="26" t="n"/>
      <c r="B44" s="28">
        <f>IF(A44="","",SUMIF('Napi napló'!$A$2:$A$101,A44,'Napi napló'!$L$2:$L$101))</f>
        <v/>
      </c>
      <c r="C44" s="14">
        <f>IF(A44="","",IFERROR(B44/'Összesítő'!$N$3,0))</f>
        <v/>
      </c>
      <c r="D44" s="29">
        <f>IF(A44="","",SUMIF('Napi napló'!$A$2:$A$101,A44,'Napi napló'!$M$2:$M$101))</f>
        <v/>
      </c>
      <c r="E44" s="14">
        <f>IF(A44="","",IFERROR(D44/'Összesítő'!$N$4,0))</f>
        <v/>
      </c>
      <c r="F44" s="29">
        <f>IF(A44="","",SUMIF('Napi napló'!$A$2:$A$101,A44,'Napi napló'!$N$2:$N$101))</f>
        <v/>
      </c>
      <c r="G44" s="29">
        <f>IF(A44="","",SUMIF('Napi napló'!$A$2:$A$101,A44,'Napi napló'!$O$2:$O$101))</f>
        <v/>
      </c>
      <c r="H44" s="29">
        <f>IF(A44="","",SUMIF('Napi napló'!$A$2:$A$101,A44,'Napi napló'!$P$2:$P$101))</f>
        <v/>
      </c>
      <c r="I44" s="35">
        <f>IF(A44="","",SUMIF('Napi napló'!$A$2:$A$101,A44,'Napi napló'!$Q$2:$Q$101))</f>
        <v/>
      </c>
      <c r="J44" s="14">
        <f>IF(A44="","",IFERROR(I44/'Összesítő'!$N$7,0))</f>
        <v/>
      </c>
      <c r="K44" s="16">
        <f>IF(A44="","",IF(B44&lt;='Összesítő'!$N$3,"Célon belül","Cél felett"))</f>
        <v/>
      </c>
      <c r="L44" s="28">
        <f>IF(A44="","",'Összesítő'!$N$3)</f>
        <v/>
      </c>
    </row>
    <row r="45">
      <c r="A45" s="26" t="n"/>
      <c r="B45" s="31">
        <f>IF(A45="","",SUMIF('Napi napló'!$A$2:$A$101,A45,'Napi napló'!$L$2:$L$101))</f>
        <v/>
      </c>
      <c r="C45" s="18">
        <f>IF(A45="","",IFERROR(B45/'Összesítő'!$N$3,0))</f>
        <v/>
      </c>
      <c r="D45" s="32">
        <f>IF(A45="","",SUMIF('Napi napló'!$A$2:$A$101,A45,'Napi napló'!$M$2:$M$101))</f>
        <v/>
      </c>
      <c r="E45" s="18">
        <f>IF(A45="","",IFERROR(D45/'Összesítő'!$N$4,0))</f>
        <v/>
      </c>
      <c r="F45" s="32">
        <f>IF(A45="","",SUMIF('Napi napló'!$A$2:$A$101,A45,'Napi napló'!$N$2:$N$101))</f>
        <v/>
      </c>
      <c r="G45" s="32">
        <f>IF(A45="","",SUMIF('Napi napló'!$A$2:$A$101,A45,'Napi napló'!$O$2:$O$101))</f>
        <v/>
      </c>
      <c r="H45" s="32">
        <f>IF(A45="","",SUMIF('Napi napló'!$A$2:$A$101,A45,'Napi napló'!$P$2:$P$101))</f>
        <v/>
      </c>
      <c r="I45" s="36">
        <f>IF(A45="","",SUMIF('Napi napló'!$A$2:$A$101,A45,'Napi napló'!$Q$2:$Q$101))</f>
        <v/>
      </c>
      <c r="J45" s="18">
        <f>IF(A45="","",IFERROR(I45/'Összesítő'!$N$7,0))</f>
        <v/>
      </c>
      <c r="K45" s="20">
        <f>IF(A45="","",IF(B45&lt;='Összesítő'!$N$3,"Célon belül","Cél felett"))</f>
        <v/>
      </c>
      <c r="L45" s="31">
        <f>IF(A45="","",'Összesítő'!$N$3)</f>
        <v/>
      </c>
    </row>
    <row r="46">
      <c r="A46" s="26" t="n"/>
      <c r="B46" s="28">
        <f>IF(A46="","",SUMIF('Napi napló'!$A$2:$A$101,A46,'Napi napló'!$L$2:$L$101))</f>
        <v/>
      </c>
      <c r="C46" s="14">
        <f>IF(A46="","",IFERROR(B46/'Összesítő'!$N$3,0))</f>
        <v/>
      </c>
      <c r="D46" s="29">
        <f>IF(A46="","",SUMIF('Napi napló'!$A$2:$A$101,A46,'Napi napló'!$M$2:$M$101))</f>
        <v/>
      </c>
      <c r="E46" s="14">
        <f>IF(A46="","",IFERROR(D46/'Összesítő'!$N$4,0))</f>
        <v/>
      </c>
      <c r="F46" s="29">
        <f>IF(A46="","",SUMIF('Napi napló'!$A$2:$A$101,A46,'Napi napló'!$N$2:$N$101))</f>
        <v/>
      </c>
      <c r="G46" s="29">
        <f>IF(A46="","",SUMIF('Napi napló'!$A$2:$A$101,A46,'Napi napló'!$O$2:$O$101))</f>
        <v/>
      </c>
      <c r="H46" s="29">
        <f>IF(A46="","",SUMIF('Napi napló'!$A$2:$A$101,A46,'Napi napló'!$P$2:$P$101))</f>
        <v/>
      </c>
      <c r="I46" s="35">
        <f>IF(A46="","",SUMIF('Napi napló'!$A$2:$A$101,A46,'Napi napló'!$Q$2:$Q$101))</f>
        <v/>
      </c>
      <c r="J46" s="14">
        <f>IF(A46="","",IFERROR(I46/'Összesítő'!$N$7,0))</f>
        <v/>
      </c>
      <c r="K46" s="16">
        <f>IF(A46="","",IF(B46&lt;='Összesítő'!$N$3,"Célon belül","Cél felett"))</f>
        <v/>
      </c>
      <c r="L46" s="28">
        <f>IF(A46="","",'Összesítő'!$N$3)</f>
        <v/>
      </c>
    </row>
    <row r="47">
      <c r="A47" s="26" t="n"/>
      <c r="B47" s="31">
        <f>IF(A47="","",SUMIF('Napi napló'!$A$2:$A$101,A47,'Napi napló'!$L$2:$L$101))</f>
        <v/>
      </c>
      <c r="C47" s="18">
        <f>IF(A47="","",IFERROR(B47/'Összesítő'!$N$3,0))</f>
        <v/>
      </c>
      <c r="D47" s="32">
        <f>IF(A47="","",SUMIF('Napi napló'!$A$2:$A$101,A47,'Napi napló'!$M$2:$M$101))</f>
        <v/>
      </c>
      <c r="E47" s="18">
        <f>IF(A47="","",IFERROR(D47/'Összesítő'!$N$4,0))</f>
        <v/>
      </c>
      <c r="F47" s="32">
        <f>IF(A47="","",SUMIF('Napi napló'!$A$2:$A$101,A47,'Napi napló'!$N$2:$N$101))</f>
        <v/>
      </c>
      <c r="G47" s="32">
        <f>IF(A47="","",SUMIF('Napi napló'!$A$2:$A$101,A47,'Napi napló'!$O$2:$O$101))</f>
        <v/>
      </c>
      <c r="H47" s="32">
        <f>IF(A47="","",SUMIF('Napi napló'!$A$2:$A$101,A47,'Napi napló'!$P$2:$P$101))</f>
        <v/>
      </c>
      <c r="I47" s="36">
        <f>IF(A47="","",SUMIF('Napi napló'!$A$2:$A$101,A47,'Napi napló'!$Q$2:$Q$101))</f>
        <v/>
      </c>
      <c r="J47" s="18">
        <f>IF(A47="","",IFERROR(I47/'Összesítő'!$N$7,0))</f>
        <v/>
      </c>
      <c r="K47" s="20">
        <f>IF(A47="","",IF(B47&lt;='Összesítő'!$N$3,"Célon belül","Cél felett"))</f>
        <v/>
      </c>
      <c r="L47" s="31">
        <f>IF(A47="","",'Összesítő'!$N$3)</f>
        <v/>
      </c>
    </row>
    <row r="48">
      <c r="A48" s="26" t="n"/>
      <c r="B48" s="28">
        <f>IF(A48="","",SUMIF('Napi napló'!$A$2:$A$101,A48,'Napi napló'!$L$2:$L$101))</f>
        <v/>
      </c>
      <c r="C48" s="14">
        <f>IF(A48="","",IFERROR(B48/'Összesítő'!$N$3,0))</f>
        <v/>
      </c>
      <c r="D48" s="29">
        <f>IF(A48="","",SUMIF('Napi napló'!$A$2:$A$101,A48,'Napi napló'!$M$2:$M$101))</f>
        <v/>
      </c>
      <c r="E48" s="14">
        <f>IF(A48="","",IFERROR(D48/'Összesítő'!$N$4,0))</f>
        <v/>
      </c>
      <c r="F48" s="29">
        <f>IF(A48="","",SUMIF('Napi napló'!$A$2:$A$101,A48,'Napi napló'!$N$2:$N$101))</f>
        <v/>
      </c>
      <c r="G48" s="29">
        <f>IF(A48="","",SUMIF('Napi napló'!$A$2:$A$101,A48,'Napi napló'!$O$2:$O$101))</f>
        <v/>
      </c>
      <c r="H48" s="29">
        <f>IF(A48="","",SUMIF('Napi napló'!$A$2:$A$101,A48,'Napi napló'!$P$2:$P$101))</f>
        <v/>
      </c>
      <c r="I48" s="35">
        <f>IF(A48="","",SUMIF('Napi napló'!$A$2:$A$101,A48,'Napi napló'!$Q$2:$Q$101))</f>
        <v/>
      </c>
      <c r="J48" s="14">
        <f>IF(A48="","",IFERROR(I48/'Összesítő'!$N$7,0))</f>
        <v/>
      </c>
      <c r="K48" s="16">
        <f>IF(A48="","",IF(B48&lt;='Összesítő'!$N$3,"Célon belül","Cél felett"))</f>
        <v/>
      </c>
      <c r="L48" s="28">
        <f>IF(A48="","",'Összesítő'!$N$3)</f>
        <v/>
      </c>
    </row>
    <row r="49">
      <c r="A49" s="26" t="n"/>
      <c r="B49" s="31">
        <f>IF(A49="","",SUMIF('Napi napló'!$A$2:$A$101,A49,'Napi napló'!$L$2:$L$101))</f>
        <v/>
      </c>
      <c r="C49" s="18">
        <f>IF(A49="","",IFERROR(B49/'Összesítő'!$N$3,0))</f>
        <v/>
      </c>
      <c r="D49" s="32">
        <f>IF(A49="","",SUMIF('Napi napló'!$A$2:$A$101,A49,'Napi napló'!$M$2:$M$101))</f>
        <v/>
      </c>
      <c r="E49" s="18">
        <f>IF(A49="","",IFERROR(D49/'Összesítő'!$N$4,0))</f>
        <v/>
      </c>
      <c r="F49" s="32">
        <f>IF(A49="","",SUMIF('Napi napló'!$A$2:$A$101,A49,'Napi napló'!$N$2:$N$101))</f>
        <v/>
      </c>
      <c r="G49" s="32">
        <f>IF(A49="","",SUMIF('Napi napló'!$A$2:$A$101,A49,'Napi napló'!$O$2:$O$101))</f>
        <v/>
      </c>
      <c r="H49" s="32">
        <f>IF(A49="","",SUMIF('Napi napló'!$A$2:$A$101,A49,'Napi napló'!$P$2:$P$101))</f>
        <v/>
      </c>
      <c r="I49" s="36">
        <f>IF(A49="","",SUMIF('Napi napló'!$A$2:$A$101,A49,'Napi napló'!$Q$2:$Q$101))</f>
        <v/>
      </c>
      <c r="J49" s="18">
        <f>IF(A49="","",IFERROR(I49/'Összesítő'!$N$7,0))</f>
        <v/>
      </c>
      <c r="K49" s="20">
        <f>IF(A49="","",IF(B49&lt;='Összesítő'!$N$3,"Célon belül","Cél felett"))</f>
        <v/>
      </c>
      <c r="L49" s="31">
        <f>IF(A49="","",'Összesítő'!$N$3)</f>
        <v/>
      </c>
    </row>
    <row r="50">
      <c r="A50" s="26" t="n"/>
      <c r="B50" s="28">
        <f>IF(A50="","",SUMIF('Napi napló'!$A$2:$A$101,A50,'Napi napló'!$L$2:$L$101))</f>
        <v/>
      </c>
      <c r="C50" s="14">
        <f>IF(A50="","",IFERROR(B50/'Összesítő'!$N$3,0))</f>
        <v/>
      </c>
      <c r="D50" s="29">
        <f>IF(A50="","",SUMIF('Napi napló'!$A$2:$A$101,A50,'Napi napló'!$M$2:$M$101))</f>
        <v/>
      </c>
      <c r="E50" s="14">
        <f>IF(A50="","",IFERROR(D50/'Összesítő'!$N$4,0))</f>
        <v/>
      </c>
      <c r="F50" s="29">
        <f>IF(A50="","",SUMIF('Napi napló'!$A$2:$A$101,A50,'Napi napló'!$N$2:$N$101))</f>
        <v/>
      </c>
      <c r="G50" s="29">
        <f>IF(A50="","",SUMIF('Napi napló'!$A$2:$A$101,A50,'Napi napló'!$O$2:$O$101))</f>
        <v/>
      </c>
      <c r="H50" s="29">
        <f>IF(A50="","",SUMIF('Napi napló'!$A$2:$A$101,A50,'Napi napló'!$P$2:$P$101))</f>
        <v/>
      </c>
      <c r="I50" s="35">
        <f>IF(A50="","",SUMIF('Napi napló'!$A$2:$A$101,A50,'Napi napló'!$Q$2:$Q$101))</f>
        <v/>
      </c>
      <c r="J50" s="14">
        <f>IF(A50="","",IFERROR(I50/'Összesítő'!$N$7,0))</f>
        <v/>
      </c>
      <c r="K50" s="16">
        <f>IF(A50="","",IF(B50&lt;='Összesítő'!$N$3,"Célon belül","Cél felett"))</f>
        <v/>
      </c>
      <c r="L50" s="28">
        <f>IF(A50="","",'Összesítő'!$N$3)</f>
        <v/>
      </c>
    </row>
    <row r="51">
      <c r="A51" s="26" t="n"/>
      <c r="B51" s="31">
        <f>IF(A51="","",SUMIF('Napi napló'!$A$2:$A$101,A51,'Napi napló'!$L$2:$L$101))</f>
        <v/>
      </c>
      <c r="C51" s="18">
        <f>IF(A51="","",IFERROR(B51/'Összesítő'!$N$3,0))</f>
        <v/>
      </c>
      <c r="D51" s="32">
        <f>IF(A51="","",SUMIF('Napi napló'!$A$2:$A$101,A51,'Napi napló'!$M$2:$M$101))</f>
        <v/>
      </c>
      <c r="E51" s="18">
        <f>IF(A51="","",IFERROR(D51/'Összesítő'!$N$4,0))</f>
        <v/>
      </c>
      <c r="F51" s="32">
        <f>IF(A51="","",SUMIF('Napi napló'!$A$2:$A$101,A51,'Napi napló'!$N$2:$N$101))</f>
        <v/>
      </c>
      <c r="G51" s="32">
        <f>IF(A51="","",SUMIF('Napi napló'!$A$2:$A$101,A51,'Napi napló'!$O$2:$O$101))</f>
        <v/>
      </c>
      <c r="H51" s="32">
        <f>IF(A51="","",SUMIF('Napi napló'!$A$2:$A$101,A51,'Napi napló'!$P$2:$P$101))</f>
        <v/>
      </c>
      <c r="I51" s="36">
        <f>IF(A51="","",SUMIF('Napi napló'!$A$2:$A$101,A51,'Napi napló'!$Q$2:$Q$101))</f>
        <v/>
      </c>
      <c r="J51" s="18">
        <f>IF(A51="","",IFERROR(I51/'Összesítő'!$N$7,0))</f>
        <v/>
      </c>
      <c r="K51" s="20">
        <f>IF(A51="","",IF(B51&lt;='Összesítő'!$N$3,"Célon belül","Cél felett"))</f>
        <v/>
      </c>
      <c r="L51" s="31">
        <f>IF(A51="","",'Összesítő'!$N$3)</f>
        <v/>
      </c>
    </row>
    <row r="52">
      <c r="A52" s="26" t="n"/>
      <c r="B52" s="28">
        <f>IF(A52="","",SUMIF('Napi napló'!$A$2:$A$101,A52,'Napi napló'!$L$2:$L$101))</f>
        <v/>
      </c>
      <c r="C52" s="14">
        <f>IF(A52="","",IFERROR(B52/'Összesítő'!$N$3,0))</f>
        <v/>
      </c>
      <c r="D52" s="29">
        <f>IF(A52="","",SUMIF('Napi napló'!$A$2:$A$101,A52,'Napi napló'!$M$2:$M$101))</f>
        <v/>
      </c>
      <c r="E52" s="14">
        <f>IF(A52="","",IFERROR(D52/'Összesítő'!$N$4,0))</f>
        <v/>
      </c>
      <c r="F52" s="29">
        <f>IF(A52="","",SUMIF('Napi napló'!$A$2:$A$101,A52,'Napi napló'!$N$2:$N$101))</f>
        <v/>
      </c>
      <c r="G52" s="29">
        <f>IF(A52="","",SUMIF('Napi napló'!$A$2:$A$101,A52,'Napi napló'!$O$2:$O$101))</f>
        <v/>
      </c>
      <c r="H52" s="29">
        <f>IF(A52="","",SUMIF('Napi napló'!$A$2:$A$101,A52,'Napi napló'!$P$2:$P$101))</f>
        <v/>
      </c>
      <c r="I52" s="35">
        <f>IF(A52="","",SUMIF('Napi napló'!$A$2:$A$101,A52,'Napi napló'!$Q$2:$Q$101))</f>
        <v/>
      </c>
      <c r="J52" s="14">
        <f>IF(A52="","",IFERROR(I52/'Összesítő'!$N$7,0))</f>
        <v/>
      </c>
      <c r="K52" s="16">
        <f>IF(A52="","",IF(B52&lt;='Összesítő'!$N$3,"Célon belül","Cél felett"))</f>
        <v/>
      </c>
      <c r="L52" s="28">
        <f>IF(A52="","",'Összesítő'!$N$3)</f>
        <v/>
      </c>
    </row>
    <row r="53">
      <c r="A53" s="26" t="n"/>
      <c r="B53" s="31">
        <f>IF(A53="","",SUMIF('Napi napló'!$A$2:$A$101,A53,'Napi napló'!$L$2:$L$101))</f>
        <v/>
      </c>
      <c r="C53" s="18">
        <f>IF(A53="","",IFERROR(B53/'Összesítő'!$N$3,0))</f>
        <v/>
      </c>
      <c r="D53" s="32">
        <f>IF(A53="","",SUMIF('Napi napló'!$A$2:$A$101,A53,'Napi napló'!$M$2:$M$101))</f>
        <v/>
      </c>
      <c r="E53" s="18">
        <f>IF(A53="","",IFERROR(D53/'Összesítő'!$N$4,0))</f>
        <v/>
      </c>
      <c r="F53" s="32">
        <f>IF(A53="","",SUMIF('Napi napló'!$A$2:$A$101,A53,'Napi napló'!$N$2:$N$101))</f>
        <v/>
      </c>
      <c r="G53" s="32">
        <f>IF(A53="","",SUMIF('Napi napló'!$A$2:$A$101,A53,'Napi napló'!$O$2:$O$101))</f>
        <v/>
      </c>
      <c r="H53" s="32">
        <f>IF(A53="","",SUMIF('Napi napló'!$A$2:$A$101,A53,'Napi napló'!$P$2:$P$101))</f>
        <v/>
      </c>
      <c r="I53" s="36">
        <f>IF(A53="","",SUMIF('Napi napló'!$A$2:$A$101,A53,'Napi napló'!$Q$2:$Q$101))</f>
        <v/>
      </c>
      <c r="J53" s="18">
        <f>IF(A53="","",IFERROR(I53/'Összesítő'!$N$7,0))</f>
        <v/>
      </c>
      <c r="K53" s="20">
        <f>IF(A53="","",IF(B53&lt;='Összesítő'!$N$3,"Célon belül","Cél felett"))</f>
        <v/>
      </c>
      <c r="L53" s="31">
        <f>IF(A53="","",'Összesítő'!$N$3)</f>
        <v/>
      </c>
    </row>
    <row r="54">
      <c r="A54" s="26" t="n"/>
      <c r="B54" s="28">
        <f>IF(A54="","",SUMIF('Napi napló'!$A$2:$A$101,A54,'Napi napló'!$L$2:$L$101))</f>
        <v/>
      </c>
      <c r="C54" s="14">
        <f>IF(A54="","",IFERROR(B54/'Összesítő'!$N$3,0))</f>
        <v/>
      </c>
      <c r="D54" s="29">
        <f>IF(A54="","",SUMIF('Napi napló'!$A$2:$A$101,A54,'Napi napló'!$M$2:$M$101))</f>
        <v/>
      </c>
      <c r="E54" s="14">
        <f>IF(A54="","",IFERROR(D54/'Összesítő'!$N$4,0))</f>
        <v/>
      </c>
      <c r="F54" s="29">
        <f>IF(A54="","",SUMIF('Napi napló'!$A$2:$A$101,A54,'Napi napló'!$N$2:$N$101))</f>
        <v/>
      </c>
      <c r="G54" s="29">
        <f>IF(A54="","",SUMIF('Napi napló'!$A$2:$A$101,A54,'Napi napló'!$O$2:$O$101))</f>
        <v/>
      </c>
      <c r="H54" s="29">
        <f>IF(A54="","",SUMIF('Napi napló'!$A$2:$A$101,A54,'Napi napló'!$P$2:$P$101))</f>
        <v/>
      </c>
      <c r="I54" s="35">
        <f>IF(A54="","",SUMIF('Napi napló'!$A$2:$A$101,A54,'Napi napló'!$Q$2:$Q$101))</f>
        <v/>
      </c>
      <c r="J54" s="14">
        <f>IF(A54="","",IFERROR(I54/'Összesítő'!$N$7,0))</f>
        <v/>
      </c>
      <c r="K54" s="16">
        <f>IF(A54="","",IF(B54&lt;='Összesítő'!$N$3,"Célon belül","Cél felett"))</f>
        <v/>
      </c>
      <c r="L54" s="28">
        <f>IF(A54="","",'Összesítő'!$N$3)</f>
        <v/>
      </c>
    </row>
    <row r="55">
      <c r="A55" s="26" t="n"/>
      <c r="B55" s="31">
        <f>IF(A55="","",SUMIF('Napi napló'!$A$2:$A$101,A55,'Napi napló'!$L$2:$L$101))</f>
        <v/>
      </c>
      <c r="C55" s="18">
        <f>IF(A55="","",IFERROR(B55/'Összesítő'!$N$3,0))</f>
        <v/>
      </c>
      <c r="D55" s="32">
        <f>IF(A55="","",SUMIF('Napi napló'!$A$2:$A$101,A55,'Napi napló'!$M$2:$M$101))</f>
        <v/>
      </c>
      <c r="E55" s="18">
        <f>IF(A55="","",IFERROR(D55/'Összesítő'!$N$4,0))</f>
        <v/>
      </c>
      <c r="F55" s="32">
        <f>IF(A55="","",SUMIF('Napi napló'!$A$2:$A$101,A55,'Napi napló'!$N$2:$N$101))</f>
        <v/>
      </c>
      <c r="G55" s="32">
        <f>IF(A55="","",SUMIF('Napi napló'!$A$2:$A$101,A55,'Napi napló'!$O$2:$O$101))</f>
        <v/>
      </c>
      <c r="H55" s="32">
        <f>IF(A55="","",SUMIF('Napi napló'!$A$2:$A$101,A55,'Napi napló'!$P$2:$P$101))</f>
        <v/>
      </c>
      <c r="I55" s="36">
        <f>IF(A55="","",SUMIF('Napi napló'!$A$2:$A$101,A55,'Napi napló'!$Q$2:$Q$101))</f>
        <v/>
      </c>
      <c r="J55" s="18">
        <f>IF(A55="","",IFERROR(I55/'Összesítő'!$N$7,0))</f>
        <v/>
      </c>
      <c r="K55" s="20">
        <f>IF(A55="","",IF(B55&lt;='Összesítő'!$N$3,"Célon belül","Cél felett"))</f>
        <v/>
      </c>
      <c r="L55" s="31">
        <f>IF(A55="","",'Összesítő'!$N$3)</f>
        <v/>
      </c>
    </row>
    <row r="56">
      <c r="A56" s="26" t="n"/>
      <c r="B56" s="28">
        <f>IF(A56="","",SUMIF('Napi napló'!$A$2:$A$101,A56,'Napi napló'!$L$2:$L$101))</f>
        <v/>
      </c>
      <c r="C56" s="14">
        <f>IF(A56="","",IFERROR(B56/'Összesítő'!$N$3,0))</f>
        <v/>
      </c>
      <c r="D56" s="29">
        <f>IF(A56="","",SUMIF('Napi napló'!$A$2:$A$101,A56,'Napi napló'!$M$2:$M$101))</f>
        <v/>
      </c>
      <c r="E56" s="14">
        <f>IF(A56="","",IFERROR(D56/'Összesítő'!$N$4,0))</f>
        <v/>
      </c>
      <c r="F56" s="29">
        <f>IF(A56="","",SUMIF('Napi napló'!$A$2:$A$101,A56,'Napi napló'!$N$2:$N$101))</f>
        <v/>
      </c>
      <c r="G56" s="29">
        <f>IF(A56="","",SUMIF('Napi napló'!$A$2:$A$101,A56,'Napi napló'!$O$2:$O$101))</f>
        <v/>
      </c>
      <c r="H56" s="29">
        <f>IF(A56="","",SUMIF('Napi napló'!$A$2:$A$101,A56,'Napi napló'!$P$2:$P$101))</f>
        <v/>
      </c>
      <c r="I56" s="35">
        <f>IF(A56="","",SUMIF('Napi napló'!$A$2:$A$101,A56,'Napi napló'!$Q$2:$Q$101))</f>
        <v/>
      </c>
      <c r="J56" s="14">
        <f>IF(A56="","",IFERROR(I56/'Összesítő'!$N$7,0))</f>
        <v/>
      </c>
      <c r="K56" s="16">
        <f>IF(A56="","",IF(B56&lt;='Összesítő'!$N$3,"Célon belül","Cél felett"))</f>
        <v/>
      </c>
      <c r="L56" s="28">
        <f>IF(A56="","",'Összesítő'!$N$3)</f>
        <v/>
      </c>
    </row>
    <row r="57">
      <c r="A57" s="26" t="n"/>
      <c r="B57" s="31">
        <f>IF(A57="","",SUMIF('Napi napló'!$A$2:$A$101,A57,'Napi napló'!$L$2:$L$101))</f>
        <v/>
      </c>
      <c r="C57" s="18">
        <f>IF(A57="","",IFERROR(B57/'Összesítő'!$N$3,0))</f>
        <v/>
      </c>
      <c r="D57" s="32">
        <f>IF(A57="","",SUMIF('Napi napló'!$A$2:$A$101,A57,'Napi napló'!$M$2:$M$101))</f>
        <v/>
      </c>
      <c r="E57" s="18">
        <f>IF(A57="","",IFERROR(D57/'Összesítő'!$N$4,0))</f>
        <v/>
      </c>
      <c r="F57" s="32">
        <f>IF(A57="","",SUMIF('Napi napló'!$A$2:$A$101,A57,'Napi napló'!$N$2:$N$101))</f>
        <v/>
      </c>
      <c r="G57" s="32">
        <f>IF(A57="","",SUMIF('Napi napló'!$A$2:$A$101,A57,'Napi napló'!$O$2:$O$101))</f>
        <v/>
      </c>
      <c r="H57" s="32">
        <f>IF(A57="","",SUMIF('Napi napló'!$A$2:$A$101,A57,'Napi napló'!$P$2:$P$101))</f>
        <v/>
      </c>
      <c r="I57" s="36">
        <f>IF(A57="","",SUMIF('Napi napló'!$A$2:$A$101,A57,'Napi napló'!$Q$2:$Q$101))</f>
        <v/>
      </c>
      <c r="J57" s="18">
        <f>IF(A57="","",IFERROR(I57/'Összesítő'!$N$7,0))</f>
        <v/>
      </c>
      <c r="K57" s="20">
        <f>IF(A57="","",IF(B57&lt;='Összesítő'!$N$3,"Célon belül","Cél felett"))</f>
        <v/>
      </c>
      <c r="L57" s="31">
        <f>IF(A57="","",'Összesítő'!$N$3)</f>
        <v/>
      </c>
    </row>
    <row r="58">
      <c r="A58" s="26" t="n"/>
      <c r="B58" s="28">
        <f>IF(A58="","",SUMIF('Napi napló'!$A$2:$A$101,A58,'Napi napló'!$L$2:$L$101))</f>
        <v/>
      </c>
      <c r="C58" s="14">
        <f>IF(A58="","",IFERROR(B58/'Összesítő'!$N$3,0))</f>
        <v/>
      </c>
      <c r="D58" s="29">
        <f>IF(A58="","",SUMIF('Napi napló'!$A$2:$A$101,A58,'Napi napló'!$M$2:$M$101))</f>
        <v/>
      </c>
      <c r="E58" s="14">
        <f>IF(A58="","",IFERROR(D58/'Összesítő'!$N$4,0))</f>
        <v/>
      </c>
      <c r="F58" s="29">
        <f>IF(A58="","",SUMIF('Napi napló'!$A$2:$A$101,A58,'Napi napló'!$N$2:$N$101))</f>
        <v/>
      </c>
      <c r="G58" s="29">
        <f>IF(A58="","",SUMIF('Napi napló'!$A$2:$A$101,A58,'Napi napló'!$O$2:$O$101))</f>
        <v/>
      </c>
      <c r="H58" s="29">
        <f>IF(A58="","",SUMIF('Napi napló'!$A$2:$A$101,A58,'Napi napló'!$P$2:$P$101))</f>
        <v/>
      </c>
      <c r="I58" s="35">
        <f>IF(A58="","",SUMIF('Napi napló'!$A$2:$A$101,A58,'Napi napló'!$Q$2:$Q$101))</f>
        <v/>
      </c>
      <c r="J58" s="14">
        <f>IF(A58="","",IFERROR(I58/'Összesítő'!$N$7,0))</f>
        <v/>
      </c>
      <c r="K58" s="16">
        <f>IF(A58="","",IF(B58&lt;='Összesítő'!$N$3,"Célon belül","Cél felett"))</f>
        <v/>
      </c>
      <c r="L58" s="28">
        <f>IF(A58="","",'Összesítő'!$N$3)</f>
        <v/>
      </c>
    </row>
    <row r="59">
      <c r="A59" s="26" t="n"/>
      <c r="B59" s="31">
        <f>IF(A59="","",SUMIF('Napi napló'!$A$2:$A$101,A59,'Napi napló'!$L$2:$L$101))</f>
        <v/>
      </c>
      <c r="C59" s="18">
        <f>IF(A59="","",IFERROR(B59/'Összesítő'!$N$3,0))</f>
        <v/>
      </c>
      <c r="D59" s="32">
        <f>IF(A59="","",SUMIF('Napi napló'!$A$2:$A$101,A59,'Napi napló'!$M$2:$M$101))</f>
        <v/>
      </c>
      <c r="E59" s="18">
        <f>IF(A59="","",IFERROR(D59/'Összesítő'!$N$4,0))</f>
        <v/>
      </c>
      <c r="F59" s="32">
        <f>IF(A59="","",SUMIF('Napi napló'!$A$2:$A$101,A59,'Napi napló'!$N$2:$N$101))</f>
        <v/>
      </c>
      <c r="G59" s="32">
        <f>IF(A59="","",SUMIF('Napi napló'!$A$2:$A$101,A59,'Napi napló'!$O$2:$O$101))</f>
        <v/>
      </c>
      <c r="H59" s="32">
        <f>IF(A59="","",SUMIF('Napi napló'!$A$2:$A$101,A59,'Napi napló'!$P$2:$P$101))</f>
        <v/>
      </c>
      <c r="I59" s="36">
        <f>IF(A59="","",SUMIF('Napi napló'!$A$2:$A$101,A59,'Napi napló'!$Q$2:$Q$101))</f>
        <v/>
      </c>
      <c r="J59" s="18">
        <f>IF(A59="","",IFERROR(I59/'Összesítő'!$N$7,0))</f>
        <v/>
      </c>
      <c r="K59" s="20">
        <f>IF(A59="","",IF(B59&lt;='Összesítő'!$N$3,"Célon belül","Cél felett"))</f>
        <v/>
      </c>
      <c r="L59" s="31">
        <f>IF(A59="","",'Összesítő'!$N$3)</f>
        <v/>
      </c>
    </row>
    <row r="60">
      <c r="A60" s="26" t="n"/>
      <c r="B60" s="28">
        <f>IF(A60="","",SUMIF('Napi napló'!$A$2:$A$101,A60,'Napi napló'!$L$2:$L$101))</f>
        <v/>
      </c>
      <c r="C60" s="14">
        <f>IF(A60="","",IFERROR(B60/'Összesítő'!$N$3,0))</f>
        <v/>
      </c>
      <c r="D60" s="29">
        <f>IF(A60="","",SUMIF('Napi napló'!$A$2:$A$101,A60,'Napi napló'!$M$2:$M$101))</f>
        <v/>
      </c>
      <c r="E60" s="14">
        <f>IF(A60="","",IFERROR(D60/'Összesítő'!$N$4,0))</f>
        <v/>
      </c>
      <c r="F60" s="29">
        <f>IF(A60="","",SUMIF('Napi napló'!$A$2:$A$101,A60,'Napi napló'!$N$2:$N$101))</f>
        <v/>
      </c>
      <c r="G60" s="29">
        <f>IF(A60="","",SUMIF('Napi napló'!$A$2:$A$101,A60,'Napi napló'!$O$2:$O$101))</f>
        <v/>
      </c>
      <c r="H60" s="29">
        <f>IF(A60="","",SUMIF('Napi napló'!$A$2:$A$101,A60,'Napi napló'!$P$2:$P$101))</f>
        <v/>
      </c>
      <c r="I60" s="35">
        <f>IF(A60="","",SUMIF('Napi napló'!$A$2:$A$101,A60,'Napi napló'!$Q$2:$Q$101))</f>
        <v/>
      </c>
      <c r="J60" s="14">
        <f>IF(A60="","",IFERROR(I60/'Összesítő'!$N$7,0))</f>
        <v/>
      </c>
      <c r="K60" s="16">
        <f>IF(A60="","",IF(B60&lt;='Összesítő'!$N$3,"Célon belül","Cél felett"))</f>
        <v/>
      </c>
      <c r="L60" s="28">
        <f>IF(A60="","",'Összesítő'!$N$3)</f>
        <v/>
      </c>
    </row>
    <row r="61">
      <c r="A61" s="26" t="n"/>
      <c r="B61" s="31">
        <f>IF(A61="","",SUMIF('Napi napló'!$A$2:$A$101,A61,'Napi napló'!$L$2:$L$101))</f>
        <v/>
      </c>
      <c r="C61" s="18">
        <f>IF(A61="","",IFERROR(B61/'Összesítő'!$N$3,0))</f>
        <v/>
      </c>
      <c r="D61" s="32">
        <f>IF(A61="","",SUMIF('Napi napló'!$A$2:$A$101,A61,'Napi napló'!$M$2:$M$101))</f>
        <v/>
      </c>
      <c r="E61" s="18">
        <f>IF(A61="","",IFERROR(D61/'Összesítő'!$N$4,0))</f>
        <v/>
      </c>
      <c r="F61" s="32">
        <f>IF(A61="","",SUMIF('Napi napló'!$A$2:$A$101,A61,'Napi napló'!$N$2:$N$101))</f>
        <v/>
      </c>
      <c r="G61" s="32">
        <f>IF(A61="","",SUMIF('Napi napló'!$A$2:$A$101,A61,'Napi napló'!$O$2:$O$101))</f>
        <v/>
      </c>
      <c r="H61" s="32">
        <f>IF(A61="","",SUMIF('Napi napló'!$A$2:$A$101,A61,'Napi napló'!$P$2:$P$101))</f>
        <v/>
      </c>
      <c r="I61" s="36">
        <f>IF(A61="","",SUMIF('Napi napló'!$A$2:$A$101,A61,'Napi napló'!$Q$2:$Q$101))</f>
        <v/>
      </c>
      <c r="J61" s="18">
        <f>IF(A61="","",IFERROR(I61/'Összesítő'!$N$7,0))</f>
        <v/>
      </c>
      <c r="K61" s="20">
        <f>IF(A61="","",IF(B61&lt;='Összesítő'!$N$3,"Célon belül","Cél felett"))</f>
        <v/>
      </c>
      <c r="L61" s="31">
        <f>IF(A61="","",'Összesítő'!$N$3)</f>
        <v/>
      </c>
    </row>
    <row r="62">
      <c r="A62" s="26" t="n"/>
      <c r="B62" s="28">
        <f>IF(A62="","",SUMIF('Napi napló'!$A$2:$A$101,A62,'Napi napló'!$L$2:$L$101))</f>
        <v/>
      </c>
      <c r="C62" s="14">
        <f>IF(A62="","",IFERROR(B62/'Összesítő'!$N$3,0))</f>
        <v/>
      </c>
      <c r="D62" s="29">
        <f>IF(A62="","",SUMIF('Napi napló'!$A$2:$A$101,A62,'Napi napló'!$M$2:$M$101))</f>
        <v/>
      </c>
      <c r="E62" s="14">
        <f>IF(A62="","",IFERROR(D62/'Összesítő'!$N$4,0))</f>
        <v/>
      </c>
      <c r="F62" s="29">
        <f>IF(A62="","",SUMIF('Napi napló'!$A$2:$A$101,A62,'Napi napló'!$N$2:$N$101))</f>
        <v/>
      </c>
      <c r="G62" s="29">
        <f>IF(A62="","",SUMIF('Napi napló'!$A$2:$A$101,A62,'Napi napló'!$O$2:$O$101))</f>
        <v/>
      </c>
      <c r="H62" s="29">
        <f>IF(A62="","",SUMIF('Napi napló'!$A$2:$A$101,A62,'Napi napló'!$P$2:$P$101))</f>
        <v/>
      </c>
      <c r="I62" s="35">
        <f>IF(A62="","",SUMIF('Napi napló'!$A$2:$A$101,A62,'Napi napló'!$Q$2:$Q$101))</f>
        <v/>
      </c>
      <c r="J62" s="14">
        <f>IF(A62="","",IFERROR(I62/'Összesítő'!$N$7,0))</f>
        <v/>
      </c>
      <c r="K62" s="16">
        <f>IF(A62="","",IF(B62&lt;='Összesítő'!$N$3,"Célon belül","Cél felett"))</f>
        <v/>
      </c>
      <c r="L62" s="28">
        <f>IF(A62="","",'Összesítő'!$N$3)</f>
        <v/>
      </c>
    </row>
    <row r="63">
      <c r="A63" s="26" t="n"/>
      <c r="B63" s="31">
        <f>IF(A63="","",SUMIF('Napi napló'!$A$2:$A$101,A63,'Napi napló'!$L$2:$L$101))</f>
        <v/>
      </c>
      <c r="C63" s="18">
        <f>IF(A63="","",IFERROR(B63/'Összesítő'!$N$3,0))</f>
        <v/>
      </c>
      <c r="D63" s="32">
        <f>IF(A63="","",SUMIF('Napi napló'!$A$2:$A$101,A63,'Napi napló'!$M$2:$M$101))</f>
        <v/>
      </c>
      <c r="E63" s="18">
        <f>IF(A63="","",IFERROR(D63/'Összesítő'!$N$4,0))</f>
        <v/>
      </c>
      <c r="F63" s="32">
        <f>IF(A63="","",SUMIF('Napi napló'!$A$2:$A$101,A63,'Napi napló'!$N$2:$N$101))</f>
        <v/>
      </c>
      <c r="G63" s="32">
        <f>IF(A63="","",SUMIF('Napi napló'!$A$2:$A$101,A63,'Napi napló'!$O$2:$O$101))</f>
        <v/>
      </c>
      <c r="H63" s="32">
        <f>IF(A63="","",SUMIF('Napi napló'!$A$2:$A$101,A63,'Napi napló'!$P$2:$P$101))</f>
        <v/>
      </c>
      <c r="I63" s="36">
        <f>IF(A63="","",SUMIF('Napi napló'!$A$2:$A$101,A63,'Napi napló'!$Q$2:$Q$101))</f>
        <v/>
      </c>
      <c r="J63" s="18">
        <f>IF(A63="","",IFERROR(I63/'Összesítő'!$N$7,0))</f>
        <v/>
      </c>
      <c r="K63" s="20">
        <f>IF(A63="","",IF(B63&lt;='Összesítő'!$N$3,"Célon belül","Cél felett"))</f>
        <v/>
      </c>
      <c r="L63" s="31">
        <f>IF(A63="","",'Összesítő'!$N$3)</f>
        <v/>
      </c>
    </row>
    <row r="64">
      <c r="A64" s="26" t="n"/>
      <c r="B64" s="28">
        <f>IF(A64="","",SUMIF('Napi napló'!$A$2:$A$101,A64,'Napi napló'!$L$2:$L$101))</f>
        <v/>
      </c>
      <c r="C64" s="14">
        <f>IF(A64="","",IFERROR(B64/'Összesítő'!$N$3,0))</f>
        <v/>
      </c>
      <c r="D64" s="29">
        <f>IF(A64="","",SUMIF('Napi napló'!$A$2:$A$101,A64,'Napi napló'!$M$2:$M$101))</f>
        <v/>
      </c>
      <c r="E64" s="14">
        <f>IF(A64="","",IFERROR(D64/'Összesítő'!$N$4,0))</f>
        <v/>
      </c>
      <c r="F64" s="29">
        <f>IF(A64="","",SUMIF('Napi napló'!$A$2:$A$101,A64,'Napi napló'!$N$2:$N$101))</f>
        <v/>
      </c>
      <c r="G64" s="29">
        <f>IF(A64="","",SUMIF('Napi napló'!$A$2:$A$101,A64,'Napi napló'!$O$2:$O$101))</f>
        <v/>
      </c>
      <c r="H64" s="29">
        <f>IF(A64="","",SUMIF('Napi napló'!$A$2:$A$101,A64,'Napi napló'!$P$2:$P$101))</f>
        <v/>
      </c>
      <c r="I64" s="35">
        <f>IF(A64="","",SUMIF('Napi napló'!$A$2:$A$101,A64,'Napi napló'!$Q$2:$Q$101))</f>
        <v/>
      </c>
      <c r="J64" s="14">
        <f>IF(A64="","",IFERROR(I64/'Összesítő'!$N$7,0))</f>
        <v/>
      </c>
      <c r="K64" s="16">
        <f>IF(A64="","",IF(B64&lt;='Összesítő'!$N$3,"Célon belül","Cél felett"))</f>
        <v/>
      </c>
      <c r="L64" s="28">
        <f>IF(A64="","",'Összesítő'!$N$3)</f>
        <v/>
      </c>
    </row>
    <row r="65">
      <c r="A65" s="26" t="n"/>
      <c r="B65" s="31">
        <f>IF(A65="","",SUMIF('Napi napló'!$A$2:$A$101,A65,'Napi napló'!$L$2:$L$101))</f>
        <v/>
      </c>
      <c r="C65" s="18">
        <f>IF(A65="","",IFERROR(B65/'Összesítő'!$N$3,0))</f>
        <v/>
      </c>
      <c r="D65" s="32">
        <f>IF(A65="","",SUMIF('Napi napló'!$A$2:$A$101,A65,'Napi napló'!$M$2:$M$101))</f>
        <v/>
      </c>
      <c r="E65" s="18">
        <f>IF(A65="","",IFERROR(D65/'Összesítő'!$N$4,0))</f>
        <v/>
      </c>
      <c r="F65" s="32">
        <f>IF(A65="","",SUMIF('Napi napló'!$A$2:$A$101,A65,'Napi napló'!$N$2:$N$101))</f>
        <v/>
      </c>
      <c r="G65" s="32">
        <f>IF(A65="","",SUMIF('Napi napló'!$A$2:$A$101,A65,'Napi napló'!$O$2:$O$101))</f>
        <v/>
      </c>
      <c r="H65" s="32">
        <f>IF(A65="","",SUMIF('Napi napló'!$A$2:$A$101,A65,'Napi napló'!$P$2:$P$101))</f>
        <v/>
      </c>
      <c r="I65" s="36">
        <f>IF(A65="","",SUMIF('Napi napló'!$A$2:$A$101,A65,'Napi napló'!$Q$2:$Q$101))</f>
        <v/>
      </c>
      <c r="J65" s="18">
        <f>IF(A65="","",IFERROR(I65/'Összesítő'!$N$7,0))</f>
        <v/>
      </c>
      <c r="K65" s="20">
        <f>IF(A65="","",IF(B65&lt;='Összesítő'!$N$3,"Célon belül","Cél felett"))</f>
        <v/>
      </c>
      <c r="L65" s="31">
        <f>IF(A65="","",'Összesítő'!$N$3)</f>
        <v/>
      </c>
    </row>
    <row r="66">
      <c r="A66" s="26" t="n"/>
      <c r="B66" s="28">
        <f>IF(A66="","",SUMIF('Napi napló'!$A$2:$A$101,A66,'Napi napló'!$L$2:$L$101))</f>
        <v/>
      </c>
      <c r="C66" s="14">
        <f>IF(A66="","",IFERROR(B66/'Összesítő'!$N$3,0))</f>
        <v/>
      </c>
      <c r="D66" s="29">
        <f>IF(A66="","",SUMIF('Napi napló'!$A$2:$A$101,A66,'Napi napló'!$M$2:$M$101))</f>
        <v/>
      </c>
      <c r="E66" s="14">
        <f>IF(A66="","",IFERROR(D66/'Összesítő'!$N$4,0))</f>
        <v/>
      </c>
      <c r="F66" s="29">
        <f>IF(A66="","",SUMIF('Napi napló'!$A$2:$A$101,A66,'Napi napló'!$N$2:$N$101))</f>
        <v/>
      </c>
      <c r="G66" s="29">
        <f>IF(A66="","",SUMIF('Napi napló'!$A$2:$A$101,A66,'Napi napló'!$O$2:$O$101))</f>
        <v/>
      </c>
      <c r="H66" s="29">
        <f>IF(A66="","",SUMIF('Napi napló'!$A$2:$A$101,A66,'Napi napló'!$P$2:$P$101))</f>
        <v/>
      </c>
      <c r="I66" s="35">
        <f>IF(A66="","",SUMIF('Napi napló'!$A$2:$A$101,A66,'Napi napló'!$Q$2:$Q$101))</f>
        <v/>
      </c>
      <c r="J66" s="14">
        <f>IF(A66="","",IFERROR(I66/'Összesítő'!$N$7,0))</f>
        <v/>
      </c>
      <c r="K66" s="16">
        <f>IF(A66="","",IF(B66&lt;='Összesítő'!$N$3,"Célon belül","Cél felett"))</f>
        <v/>
      </c>
      <c r="L66" s="28">
        <f>IF(A66="","",'Összesítő'!$N$3)</f>
        <v/>
      </c>
    </row>
    <row r="67">
      <c r="A67" s="26" t="n"/>
      <c r="B67" s="31">
        <f>IF(A67="","",SUMIF('Napi napló'!$A$2:$A$101,A67,'Napi napló'!$L$2:$L$101))</f>
        <v/>
      </c>
      <c r="C67" s="18">
        <f>IF(A67="","",IFERROR(B67/'Összesítő'!$N$3,0))</f>
        <v/>
      </c>
      <c r="D67" s="32">
        <f>IF(A67="","",SUMIF('Napi napló'!$A$2:$A$101,A67,'Napi napló'!$M$2:$M$101))</f>
        <v/>
      </c>
      <c r="E67" s="18">
        <f>IF(A67="","",IFERROR(D67/'Összesítő'!$N$4,0))</f>
        <v/>
      </c>
      <c r="F67" s="32">
        <f>IF(A67="","",SUMIF('Napi napló'!$A$2:$A$101,A67,'Napi napló'!$N$2:$N$101))</f>
        <v/>
      </c>
      <c r="G67" s="32">
        <f>IF(A67="","",SUMIF('Napi napló'!$A$2:$A$101,A67,'Napi napló'!$O$2:$O$101))</f>
        <v/>
      </c>
      <c r="H67" s="32">
        <f>IF(A67="","",SUMIF('Napi napló'!$A$2:$A$101,A67,'Napi napló'!$P$2:$P$101))</f>
        <v/>
      </c>
      <c r="I67" s="36">
        <f>IF(A67="","",SUMIF('Napi napló'!$A$2:$A$101,A67,'Napi napló'!$Q$2:$Q$101))</f>
        <v/>
      </c>
      <c r="J67" s="18">
        <f>IF(A67="","",IFERROR(I67/'Összesítő'!$N$7,0))</f>
        <v/>
      </c>
      <c r="K67" s="20">
        <f>IF(A67="","",IF(B67&lt;='Összesítő'!$N$3,"Célon belül","Cél felett"))</f>
        <v/>
      </c>
      <c r="L67" s="31">
        <f>IF(A67="","",'Összesítő'!$N$3)</f>
        <v/>
      </c>
    </row>
    <row r="68">
      <c r="A68" s="26" t="n"/>
      <c r="B68" s="28">
        <f>IF(A68="","",SUMIF('Napi napló'!$A$2:$A$101,A68,'Napi napló'!$L$2:$L$101))</f>
        <v/>
      </c>
      <c r="C68" s="14">
        <f>IF(A68="","",IFERROR(B68/'Összesítő'!$N$3,0))</f>
        <v/>
      </c>
      <c r="D68" s="29">
        <f>IF(A68="","",SUMIF('Napi napló'!$A$2:$A$101,A68,'Napi napló'!$M$2:$M$101))</f>
        <v/>
      </c>
      <c r="E68" s="14">
        <f>IF(A68="","",IFERROR(D68/'Összesítő'!$N$4,0))</f>
        <v/>
      </c>
      <c r="F68" s="29">
        <f>IF(A68="","",SUMIF('Napi napló'!$A$2:$A$101,A68,'Napi napló'!$N$2:$N$101))</f>
        <v/>
      </c>
      <c r="G68" s="29">
        <f>IF(A68="","",SUMIF('Napi napló'!$A$2:$A$101,A68,'Napi napló'!$O$2:$O$101))</f>
        <v/>
      </c>
      <c r="H68" s="29">
        <f>IF(A68="","",SUMIF('Napi napló'!$A$2:$A$101,A68,'Napi napló'!$P$2:$P$101))</f>
        <v/>
      </c>
      <c r="I68" s="35">
        <f>IF(A68="","",SUMIF('Napi napló'!$A$2:$A$101,A68,'Napi napló'!$Q$2:$Q$101))</f>
        <v/>
      </c>
      <c r="J68" s="14">
        <f>IF(A68="","",IFERROR(I68/'Összesítő'!$N$7,0))</f>
        <v/>
      </c>
      <c r="K68" s="16">
        <f>IF(A68="","",IF(B68&lt;='Összesítő'!$N$3,"Célon belül","Cél felett"))</f>
        <v/>
      </c>
      <c r="L68" s="28">
        <f>IF(A68="","",'Összesítő'!$N$3)</f>
        <v/>
      </c>
    </row>
    <row r="69">
      <c r="A69" s="26" t="n"/>
      <c r="B69" s="31">
        <f>IF(A69="","",SUMIF('Napi napló'!$A$2:$A$101,A69,'Napi napló'!$L$2:$L$101))</f>
        <v/>
      </c>
      <c r="C69" s="18">
        <f>IF(A69="","",IFERROR(B69/'Összesítő'!$N$3,0))</f>
        <v/>
      </c>
      <c r="D69" s="32">
        <f>IF(A69="","",SUMIF('Napi napló'!$A$2:$A$101,A69,'Napi napló'!$M$2:$M$101))</f>
        <v/>
      </c>
      <c r="E69" s="18">
        <f>IF(A69="","",IFERROR(D69/'Összesítő'!$N$4,0))</f>
        <v/>
      </c>
      <c r="F69" s="32">
        <f>IF(A69="","",SUMIF('Napi napló'!$A$2:$A$101,A69,'Napi napló'!$N$2:$N$101))</f>
        <v/>
      </c>
      <c r="G69" s="32">
        <f>IF(A69="","",SUMIF('Napi napló'!$A$2:$A$101,A69,'Napi napló'!$O$2:$O$101))</f>
        <v/>
      </c>
      <c r="H69" s="32">
        <f>IF(A69="","",SUMIF('Napi napló'!$A$2:$A$101,A69,'Napi napló'!$P$2:$P$101))</f>
        <v/>
      </c>
      <c r="I69" s="36">
        <f>IF(A69="","",SUMIF('Napi napló'!$A$2:$A$101,A69,'Napi napló'!$Q$2:$Q$101))</f>
        <v/>
      </c>
      <c r="J69" s="18">
        <f>IF(A69="","",IFERROR(I69/'Összesítő'!$N$7,0))</f>
        <v/>
      </c>
      <c r="K69" s="20">
        <f>IF(A69="","",IF(B69&lt;='Összesítő'!$N$3,"Célon belül","Cél felett"))</f>
        <v/>
      </c>
      <c r="L69" s="31">
        <f>IF(A69="","",'Összesítő'!$N$3)</f>
        <v/>
      </c>
    </row>
    <row r="70">
      <c r="A70" s="26" t="n"/>
      <c r="B70" s="28">
        <f>IF(A70="","",SUMIF('Napi napló'!$A$2:$A$101,A70,'Napi napló'!$L$2:$L$101))</f>
        <v/>
      </c>
      <c r="C70" s="14">
        <f>IF(A70="","",IFERROR(B70/'Összesítő'!$N$3,0))</f>
        <v/>
      </c>
      <c r="D70" s="29">
        <f>IF(A70="","",SUMIF('Napi napló'!$A$2:$A$101,A70,'Napi napló'!$M$2:$M$101))</f>
        <v/>
      </c>
      <c r="E70" s="14">
        <f>IF(A70="","",IFERROR(D70/'Összesítő'!$N$4,0))</f>
        <v/>
      </c>
      <c r="F70" s="29">
        <f>IF(A70="","",SUMIF('Napi napló'!$A$2:$A$101,A70,'Napi napló'!$N$2:$N$101))</f>
        <v/>
      </c>
      <c r="G70" s="29">
        <f>IF(A70="","",SUMIF('Napi napló'!$A$2:$A$101,A70,'Napi napló'!$O$2:$O$101))</f>
        <v/>
      </c>
      <c r="H70" s="29">
        <f>IF(A70="","",SUMIF('Napi napló'!$A$2:$A$101,A70,'Napi napló'!$P$2:$P$101))</f>
        <v/>
      </c>
      <c r="I70" s="35">
        <f>IF(A70="","",SUMIF('Napi napló'!$A$2:$A$101,A70,'Napi napló'!$Q$2:$Q$101))</f>
        <v/>
      </c>
      <c r="J70" s="14">
        <f>IF(A70="","",IFERROR(I70/'Összesítő'!$N$7,0))</f>
        <v/>
      </c>
      <c r="K70" s="16">
        <f>IF(A70="","",IF(B70&lt;='Összesítő'!$N$3,"Célon belül","Cél felett"))</f>
        <v/>
      </c>
      <c r="L70" s="28">
        <f>IF(A70="","",'Összesítő'!$N$3)</f>
        <v/>
      </c>
    </row>
    <row r="71">
      <c r="A71" s="26" t="n"/>
      <c r="B71" s="31">
        <f>IF(A71="","",SUMIF('Napi napló'!$A$2:$A$101,A71,'Napi napló'!$L$2:$L$101))</f>
        <v/>
      </c>
      <c r="C71" s="18">
        <f>IF(A71="","",IFERROR(B71/'Összesítő'!$N$3,0))</f>
        <v/>
      </c>
      <c r="D71" s="32">
        <f>IF(A71="","",SUMIF('Napi napló'!$A$2:$A$101,A71,'Napi napló'!$M$2:$M$101))</f>
        <v/>
      </c>
      <c r="E71" s="18">
        <f>IF(A71="","",IFERROR(D71/'Összesítő'!$N$4,0))</f>
        <v/>
      </c>
      <c r="F71" s="32">
        <f>IF(A71="","",SUMIF('Napi napló'!$A$2:$A$101,A71,'Napi napló'!$N$2:$N$101))</f>
        <v/>
      </c>
      <c r="G71" s="32">
        <f>IF(A71="","",SUMIF('Napi napló'!$A$2:$A$101,A71,'Napi napló'!$O$2:$O$101))</f>
        <v/>
      </c>
      <c r="H71" s="32">
        <f>IF(A71="","",SUMIF('Napi napló'!$A$2:$A$101,A71,'Napi napló'!$P$2:$P$101))</f>
        <v/>
      </c>
      <c r="I71" s="36">
        <f>IF(A71="","",SUMIF('Napi napló'!$A$2:$A$101,A71,'Napi napló'!$Q$2:$Q$101))</f>
        <v/>
      </c>
      <c r="J71" s="18">
        <f>IF(A71="","",IFERROR(I71/'Összesítő'!$N$7,0))</f>
        <v/>
      </c>
      <c r="K71" s="20">
        <f>IF(A71="","",IF(B71&lt;='Összesítő'!$N$3,"Célon belül","Cél felett"))</f>
        <v/>
      </c>
      <c r="L71" s="31">
        <f>IF(A71="","",'Összesítő'!$N$3)</f>
        <v/>
      </c>
    </row>
    <row r="72">
      <c r="A72" s="26" t="n"/>
      <c r="B72" s="28">
        <f>IF(A72="","",SUMIF('Napi napló'!$A$2:$A$101,A72,'Napi napló'!$L$2:$L$101))</f>
        <v/>
      </c>
      <c r="C72" s="14">
        <f>IF(A72="","",IFERROR(B72/'Összesítő'!$N$3,0))</f>
        <v/>
      </c>
      <c r="D72" s="29">
        <f>IF(A72="","",SUMIF('Napi napló'!$A$2:$A$101,A72,'Napi napló'!$M$2:$M$101))</f>
        <v/>
      </c>
      <c r="E72" s="14">
        <f>IF(A72="","",IFERROR(D72/'Összesítő'!$N$4,0))</f>
        <v/>
      </c>
      <c r="F72" s="29">
        <f>IF(A72="","",SUMIF('Napi napló'!$A$2:$A$101,A72,'Napi napló'!$N$2:$N$101))</f>
        <v/>
      </c>
      <c r="G72" s="29">
        <f>IF(A72="","",SUMIF('Napi napló'!$A$2:$A$101,A72,'Napi napló'!$O$2:$O$101))</f>
        <v/>
      </c>
      <c r="H72" s="29">
        <f>IF(A72="","",SUMIF('Napi napló'!$A$2:$A$101,A72,'Napi napló'!$P$2:$P$101))</f>
        <v/>
      </c>
      <c r="I72" s="35">
        <f>IF(A72="","",SUMIF('Napi napló'!$A$2:$A$101,A72,'Napi napló'!$Q$2:$Q$101))</f>
        <v/>
      </c>
      <c r="J72" s="14">
        <f>IF(A72="","",IFERROR(I72/'Összesítő'!$N$7,0))</f>
        <v/>
      </c>
      <c r="K72" s="16">
        <f>IF(A72="","",IF(B72&lt;='Összesítő'!$N$3,"Célon belül","Cél felett"))</f>
        <v/>
      </c>
      <c r="L72" s="28">
        <f>IF(A72="","",'Összesítő'!$N$3)</f>
        <v/>
      </c>
    </row>
    <row r="73">
      <c r="A73" s="26" t="n"/>
      <c r="B73" s="31">
        <f>IF(A73="","",SUMIF('Napi napló'!$A$2:$A$101,A73,'Napi napló'!$L$2:$L$101))</f>
        <v/>
      </c>
      <c r="C73" s="18">
        <f>IF(A73="","",IFERROR(B73/'Összesítő'!$N$3,0))</f>
        <v/>
      </c>
      <c r="D73" s="32">
        <f>IF(A73="","",SUMIF('Napi napló'!$A$2:$A$101,A73,'Napi napló'!$M$2:$M$101))</f>
        <v/>
      </c>
      <c r="E73" s="18">
        <f>IF(A73="","",IFERROR(D73/'Összesítő'!$N$4,0))</f>
        <v/>
      </c>
      <c r="F73" s="32">
        <f>IF(A73="","",SUMIF('Napi napló'!$A$2:$A$101,A73,'Napi napló'!$N$2:$N$101))</f>
        <v/>
      </c>
      <c r="G73" s="32">
        <f>IF(A73="","",SUMIF('Napi napló'!$A$2:$A$101,A73,'Napi napló'!$O$2:$O$101))</f>
        <v/>
      </c>
      <c r="H73" s="32">
        <f>IF(A73="","",SUMIF('Napi napló'!$A$2:$A$101,A73,'Napi napló'!$P$2:$P$101))</f>
        <v/>
      </c>
      <c r="I73" s="36">
        <f>IF(A73="","",SUMIF('Napi napló'!$A$2:$A$101,A73,'Napi napló'!$Q$2:$Q$101))</f>
        <v/>
      </c>
      <c r="J73" s="18">
        <f>IF(A73="","",IFERROR(I73/'Összesítő'!$N$7,0))</f>
        <v/>
      </c>
      <c r="K73" s="20">
        <f>IF(A73="","",IF(B73&lt;='Összesítő'!$N$3,"Célon belül","Cél felett"))</f>
        <v/>
      </c>
      <c r="L73" s="31">
        <f>IF(A73="","",'Összesítő'!$N$3)</f>
        <v/>
      </c>
    </row>
    <row r="74">
      <c r="A74" s="26" t="n"/>
      <c r="B74" s="28">
        <f>IF(A74="","",SUMIF('Napi napló'!$A$2:$A$101,A74,'Napi napló'!$L$2:$L$101))</f>
        <v/>
      </c>
      <c r="C74" s="14">
        <f>IF(A74="","",IFERROR(B74/'Összesítő'!$N$3,0))</f>
        <v/>
      </c>
      <c r="D74" s="29">
        <f>IF(A74="","",SUMIF('Napi napló'!$A$2:$A$101,A74,'Napi napló'!$M$2:$M$101))</f>
        <v/>
      </c>
      <c r="E74" s="14">
        <f>IF(A74="","",IFERROR(D74/'Összesítő'!$N$4,0))</f>
        <v/>
      </c>
      <c r="F74" s="29">
        <f>IF(A74="","",SUMIF('Napi napló'!$A$2:$A$101,A74,'Napi napló'!$N$2:$N$101))</f>
        <v/>
      </c>
      <c r="G74" s="29">
        <f>IF(A74="","",SUMIF('Napi napló'!$A$2:$A$101,A74,'Napi napló'!$O$2:$O$101))</f>
        <v/>
      </c>
      <c r="H74" s="29">
        <f>IF(A74="","",SUMIF('Napi napló'!$A$2:$A$101,A74,'Napi napló'!$P$2:$P$101))</f>
        <v/>
      </c>
      <c r="I74" s="35">
        <f>IF(A74="","",SUMIF('Napi napló'!$A$2:$A$101,A74,'Napi napló'!$Q$2:$Q$101))</f>
        <v/>
      </c>
      <c r="J74" s="14">
        <f>IF(A74="","",IFERROR(I74/'Összesítő'!$N$7,0))</f>
        <v/>
      </c>
      <c r="K74" s="16">
        <f>IF(A74="","",IF(B74&lt;='Összesítő'!$N$3,"Célon belül","Cél felett"))</f>
        <v/>
      </c>
      <c r="L74" s="28">
        <f>IF(A74="","",'Összesítő'!$N$3)</f>
        <v/>
      </c>
    </row>
    <row r="75">
      <c r="A75" s="26" t="n"/>
      <c r="B75" s="31">
        <f>IF(A75="","",SUMIF('Napi napló'!$A$2:$A$101,A75,'Napi napló'!$L$2:$L$101))</f>
        <v/>
      </c>
      <c r="C75" s="18">
        <f>IF(A75="","",IFERROR(B75/'Összesítő'!$N$3,0))</f>
        <v/>
      </c>
      <c r="D75" s="32">
        <f>IF(A75="","",SUMIF('Napi napló'!$A$2:$A$101,A75,'Napi napló'!$M$2:$M$101))</f>
        <v/>
      </c>
      <c r="E75" s="18">
        <f>IF(A75="","",IFERROR(D75/'Összesítő'!$N$4,0))</f>
        <v/>
      </c>
      <c r="F75" s="32">
        <f>IF(A75="","",SUMIF('Napi napló'!$A$2:$A$101,A75,'Napi napló'!$N$2:$N$101))</f>
        <v/>
      </c>
      <c r="G75" s="32">
        <f>IF(A75="","",SUMIF('Napi napló'!$A$2:$A$101,A75,'Napi napló'!$O$2:$O$101))</f>
        <v/>
      </c>
      <c r="H75" s="32">
        <f>IF(A75="","",SUMIF('Napi napló'!$A$2:$A$101,A75,'Napi napló'!$P$2:$P$101))</f>
        <v/>
      </c>
      <c r="I75" s="36">
        <f>IF(A75="","",SUMIF('Napi napló'!$A$2:$A$101,A75,'Napi napló'!$Q$2:$Q$101))</f>
        <v/>
      </c>
      <c r="J75" s="18">
        <f>IF(A75="","",IFERROR(I75/'Összesítő'!$N$7,0))</f>
        <v/>
      </c>
      <c r="K75" s="20">
        <f>IF(A75="","",IF(B75&lt;='Összesítő'!$N$3,"Célon belül","Cél felett"))</f>
        <v/>
      </c>
      <c r="L75" s="31">
        <f>IF(A75="","",'Összesítő'!$N$3)</f>
        <v/>
      </c>
    </row>
    <row r="76">
      <c r="A76" s="26" t="n"/>
      <c r="B76" s="28">
        <f>IF(A76="","",SUMIF('Napi napló'!$A$2:$A$101,A76,'Napi napló'!$L$2:$L$101))</f>
        <v/>
      </c>
      <c r="C76" s="14">
        <f>IF(A76="","",IFERROR(B76/'Összesítő'!$N$3,0))</f>
        <v/>
      </c>
      <c r="D76" s="29">
        <f>IF(A76="","",SUMIF('Napi napló'!$A$2:$A$101,A76,'Napi napló'!$M$2:$M$101))</f>
        <v/>
      </c>
      <c r="E76" s="14">
        <f>IF(A76="","",IFERROR(D76/'Összesítő'!$N$4,0))</f>
        <v/>
      </c>
      <c r="F76" s="29">
        <f>IF(A76="","",SUMIF('Napi napló'!$A$2:$A$101,A76,'Napi napló'!$N$2:$N$101))</f>
        <v/>
      </c>
      <c r="G76" s="29">
        <f>IF(A76="","",SUMIF('Napi napló'!$A$2:$A$101,A76,'Napi napló'!$O$2:$O$101))</f>
        <v/>
      </c>
      <c r="H76" s="29">
        <f>IF(A76="","",SUMIF('Napi napló'!$A$2:$A$101,A76,'Napi napló'!$P$2:$P$101))</f>
        <v/>
      </c>
      <c r="I76" s="35">
        <f>IF(A76="","",SUMIF('Napi napló'!$A$2:$A$101,A76,'Napi napló'!$Q$2:$Q$101))</f>
        <v/>
      </c>
      <c r="J76" s="14">
        <f>IF(A76="","",IFERROR(I76/'Összesítő'!$N$7,0))</f>
        <v/>
      </c>
      <c r="K76" s="16">
        <f>IF(A76="","",IF(B76&lt;='Összesítő'!$N$3,"Célon belül","Cél felett"))</f>
        <v/>
      </c>
      <c r="L76" s="28">
        <f>IF(A76="","",'Összesítő'!$N$3)</f>
        <v/>
      </c>
    </row>
    <row r="77">
      <c r="A77" s="26" t="n"/>
      <c r="B77" s="31">
        <f>IF(A77="","",SUMIF('Napi napló'!$A$2:$A$101,A77,'Napi napló'!$L$2:$L$101))</f>
        <v/>
      </c>
      <c r="C77" s="18">
        <f>IF(A77="","",IFERROR(B77/'Összesítő'!$N$3,0))</f>
        <v/>
      </c>
      <c r="D77" s="32">
        <f>IF(A77="","",SUMIF('Napi napló'!$A$2:$A$101,A77,'Napi napló'!$M$2:$M$101))</f>
        <v/>
      </c>
      <c r="E77" s="18">
        <f>IF(A77="","",IFERROR(D77/'Összesítő'!$N$4,0))</f>
        <v/>
      </c>
      <c r="F77" s="32">
        <f>IF(A77="","",SUMIF('Napi napló'!$A$2:$A$101,A77,'Napi napló'!$N$2:$N$101))</f>
        <v/>
      </c>
      <c r="G77" s="32">
        <f>IF(A77="","",SUMIF('Napi napló'!$A$2:$A$101,A77,'Napi napló'!$O$2:$O$101))</f>
        <v/>
      </c>
      <c r="H77" s="32">
        <f>IF(A77="","",SUMIF('Napi napló'!$A$2:$A$101,A77,'Napi napló'!$P$2:$P$101))</f>
        <v/>
      </c>
      <c r="I77" s="36">
        <f>IF(A77="","",SUMIF('Napi napló'!$A$2:$A$101,A77,'Napi napló'!$Q$2:$Q$101))</f>
        <v/>
      </c>
      <c r="J77" s="18">
        <f>IF(A77="","",IFERROR(I77/'Összesítő'!$N$7,0))</f>
        <v/>
      </c>
      <c r="K77" s="20">
        <f>IF(A77="","",IF(B77&lt;='Összesítő'!$N$3,"Célon belül","Cél felett"))</f>
        <v/>
      </c>
      <c r="L77" s="31">
        <f>IF(A77="","",'Összesítő'!$N$3)</f>
        <v/>
      </c>
    </row>
    <row r="78">
      <c r="A78" s="26" t="n"/>
      <c r="B78" s="28">
        <f>IF(A78="","",SUMIF('Napi napló'!$A$2:$A$101,A78,'Napi napló'!$L$2:$L$101))</f>
        <v/>
      </c>
      <c r="C78" s="14">
        <f>IF(A78="","",IFERROR(B78/'Összesítő'!$N$3,0))</f>
        <v/>
      </c>
      <c r="D78" s="29">
        <f>IF(A78="","",SUMIF('Napi napló'!$A$2:$A$101,A78,'Napi napló'!$M$2:$M$101))</f>
        <v/>
      </c>
      <c r="E78" s="14">
        <f>IF(A78="","",IFERROR(D78/'Összesítő'!$N$4,0))</f>
        <v/>
      </c>
      <c r="F78" s="29">
        <f>IF(A78="","",SUMIF('Napi napló'!$A$2:$A$101,A78,'Napi napló'!$N$2:$N$101))</f>
        <v/>
      </c>
      <c r="G78" s="29">
        <f>IF(A78="","",SUMIF('Napi napló'!$A$2:$A$101,A78,'Napi napló'!$O$2:$O$101))</f>
        <v/>
      </c>
      <c r="H78" s="29">
        <f>IF(A78="","",SUMIF('Napi napló'!$A$2:$A$101,A78,'Napi napló'!$P$2:$P$101))</f>
        <v/>
      </c>
      <c r="I78" s="35">
        <f>IF(A78="","",SUMIF('Napi napló'!$A$2:$A$101,A78,'Napi napló'!$Q$2:$Q$101))</f>
        <v/>
      </c>
      <c r="J78" s="14">
        <f>IF(A78="","",IFERROR(I78/'Összesítő'!$N$7,0))</f>
        <v/>
      </c>
      <c r="K78" s="16">
        <f>IF(A78="","",IF(B78&lt;='Összesítő'!$N$3,"Célon belül","Cél felett"))</f>
        <v/>
      </c>
      <c r="L78" s="28">
        <f>IF(A78="","",'Összesítő'!$N$3)</f>
        <v/>
      </c>
    </row>
    <row r="79">
      <c r="A79" s="26" t="n"/>
      <c r="B79" s="31">
        <f>IF(A79="","",SUMIF('Napi napló'!$A$2:$A$101,A79,'Napi napló'!$L$2:$L$101))</f>
        <v/>
      </c>
      <c r="C79" s="18">
        <f>IF(A79="","",IFERROR(B79/'Összesítő'!$N$3,0))</f>
        <v/>
      </c>
      <c r="D79" s="32">
        <f>IF(A79="","",SUMIF('Napi napló'!$A$2:$A$101,A79,'Napi napló'!$M$2:$M$101))</f>
        <v/>
      </c>
      <c r="E79" s="18">
        <f>IF(A79="","",IFERROR(D79/'Összesítő'!$N$4,0))</f>
        <v/>
      </c>
      <c r="F79" s="32">
        <f>IF(A79="","",SUMIF('Napi napló'!$A$2:$A$101,A79,'Napi napló'!$N$2:$N$101))</f>
        <v/>
      </c>
      <c r="G79" s="32">
        <f>IF(A79="","",SUMIF('Napi napló'!$A$2:$A$101,A79,'Napi napló'!$O$2:$O$101))</f>
        <v/>
      </c>
      <c r="H79" s="32">
        <f>IF(A79="","",SUMIF('Napi napló'!$A$2:$A$101,A79,'Napi napló'!$P$2:$P$101))</f>
        <v/>
      </c>
      <c r="I79" s="36">
        <f>IF(A79="","",SUMIF('Napi napló'!$A$2:$A$101,A79,'Napi napló'!$Q$2:$Q$101))</f>
        <v/>
      </c>
      <c r="J79" s="18">
        <f>IF(A79="","",IFERROR(I79/'Összesítő'!$N$7,0))</f>
        <v/>
      </c>
      <c r="K79" s="20">
        <f>IF(A79="","",IF(B79&lt;='Összesítő'!$N$3,"Célon belül","Cél felett"))</f>
        <v/>
      </c>
      <c r="L79" s="31">
        <f>IF(A79="","",'Összesítő'!$N$3)</f>
        <v/>
      </c>
    </row>
    <row r="80">
      <c r="A80" s="26" t="n"/>
      <c r="B80" s="28">
        <f>IF(A80="","",SUMIF('Napi napló'!$A$2:$A$101,A80,'Napi napló'!$L$2:$L$101))</f>
        <v/>
      </c>
      <c r="C80" s="14">
        <f>IF(A80="","",IFERROR(B80/'Összesítő'!$N$3,0))</f>
        <v/>
      </c>
      <c r="D80" s="29">
        <f>IF(A80="","",SUMIF('Napi napló'!$A$2:$A$101,A80,'Napi napló'!$M$2:$M$101))</f>
        <v/>
      </c>
      <c r="E80" s="14">
        <f>IF(A80="","",IFERROR(D80/'Összesítő'!$N$4,0))</f>
        <v/>
      </c>
      <c r="F80" s="29">
        <f>IF(A80="","",SUMIF('Napi napló'!$A$2:$A$101,A80,'Napi napló'!$N$2:$N$101))</f>
        <v/>
      </c>
      <c r="G80" s="29">
        <f>IF(A80="","",SUMIF('Napi napló'!$A$2:$A$101,A80,'Napi napló'!$O$2:$O$101))</f>
        <v/>
      </c>
      <c r="H80" s="29">
        <f>IF(A80="","",SUMIF('Napi napló'!$A$2:$A$101,A80,'Napi napló'!$P$2:$P$101))</f>
        <v/>
      </c>
      <c r="I80" s="35">
        <f>IF(A80="","",SUMIF('Napi napló'!$A$2:$A$101,A80,'Napi napló'!$Q$2:$Q$101))</f>
        <v/>
      </c>
      <c r="J80" s="14">
        <f>IF(A80="","",IFERROR(I80/'Összesítő'!$N$7,0))</f>
        <v/>
      </c>
      <c r="K80" s="16">
        <f>IF(A80="","",IF(B80&lt;='Összesítő'!$N$3,"Célon belül","Cél felett"))</f>
        <v/>
      </c>
      <c r="L80" s="28">
        <f>IF(A80="","",'Összesítő'!$N$3)</f>
        <v/>
      </c>
    </row>
    <row r="81">
      <c r="A81" s="26" t="n"/>
      <c r="B81" s="31">
        <f>IF(A81="","",SUMIF('Napi napló'!$A$2:$A$101,A81,'Napi napló'!$L$2:$L$101))</f>
        <v/>
      </c>
      <c r="C81" s="18">
        <f>IF(A81="","",IFERROR(B81/'Összesítő'!$N$3,0))</f>
        <v/>
      </c>
      <c r="D81" s="32">
        <f>IF(A81="","",SUMIF('Napi napló'!$A$2:$A$101,A81,'Napi napló'!$M$2:$M$101))</f>
        <v/>
      </c>
      <c r="E81" s="18">
        <f>IF(A81="","",IFERROR(D81/'Összesítő'!$N$4,0))</f>
        <v/>
      </c>
      <c r="F81" s="32">
        <f>IF(A81="","",SUMIF('Napi napló'!$A$2:$A$101,A81,'Napi napló'!$N$2:$N$101))</f>
        <v/>
      </c>
      <c r="G81" s="32">
        <f>IF(A81="","",SUMIF('Napi napló'!$A$2:$A$101,A81,'Napi napló'!$O$2:$O$101))</f>
        <v/>
      </c>
      <c r="H81" s="32">
        <f>IF(A81="","",SUMIF('Napi napló'!$A$2:$A$101,A81,'Napi napló'!$P$2:$P$101))</f>
        <v/>
      </c>
      <c r="I81" s="36">
        <f>IF(A81="","",SUMIF('Napi napló'!$A$2:$A$101,A81,'Napi napló'!$Q$2:$Q$101))</f>
        <v/>
      </c>
      <c r="J81" s="18">
        <f>IF(A81="","",IFERROR(I81/'Összesítő'!$N$7,0))</f>
        <v/>
      </c>
      <c r="K81" s="20">
        <f>IF(A81="","",IF(B81&lt;='Összesítő'!$N$3,"Célon belül","Cél felett"))</f>
        <v/>
      </c>
      <c r="L81" s="31">
        <f>IF(A81="","",'Összesítő'!$N$3)</f>
        <v/>
      </c>
    </row>
    <row r="82">
      <c r="A82" s="26" t="n"/>
      <c r="B82" s="28">
        <f>IF(A82="","",SUMIF('Napi napló'!$A$2:$A$101,A82,'Napi napló'!$L$2:$L$101))</f>
        <v/>
      </c>
      <c r="C82" s="14">
        <f>IF(A82="","",IFERROR(B82/'Összesítő'!$N$3,0))</f>
        <v/>
      </c>
      <c r="D82" s="29">
        <f>IF(A82="","",SUMIF('Napi napló'!$A$2:$A$101,A82,'Napi napló'!$M$2:$M$101))</f>
        <v/>
      </c>
      <c r="E82" s="14">
        <f>IF(A82="","",IFERROR(D82/'Összesítő'!$N$4,0))</f>
        <v/>
      </c>
      <c r="F82" s="29">
        <f>IF(A82="","",SUMIF('Napi napló'!$A$2:$A$101,A82,'Napi napló'!$N$2:$N$101))</f>
        <v/>
      </c>
      <c r="G82" s="29">
        <f>IF(A82="","",SUMIF('Napi napló'!$A$2:$A$101,A82,'Napi napló'!$O$2:$O$101))</f>
        <v/>
      </c>
      <c r="H82" s="29">
        <f>IF(A82="","",SUMIF('Napi napló'!$A$2:$A$101,A82,'Napi napló'!$P$2:$P$101))</f>
        <v/>
      </c>
      <c r="I82" s="35">
        <f>IF(A82="","",SUMIF('Napi napló'!$A$2:$A$101,A82,'Napi napló'!$Q$2:$Q$101))</f>
        <v/>
      </c>
      <c r="J82" s="14">
        <f>IF(A82="","",IFERROR(I82/'Összesítő'!$N$7,0))</f>
        <v/>
      </c>
      <c r="K82" s="16">
        <f>IF(A82="","",IF(B82&lt;='Összesítő'!$N$3,"Célon belül","Cél felett"))</f>
        <v/>
      </c>
      <c r="L82" s="28">
        <f>IF(A82="","",'Összesítő'!$N$3)</f>
        <v/>
      </c>
    </row>
    <row r="83">
      <c r="A83" s="26" t="n"/>
      <c r="B83" s="31">
        <f>IF(A83="","",SUMIF('Napi napló'!$A$2:$A$101,A83,'Napi napló'!$L$2:$L$101))</f>
        <v/>
      </c>
      <c r="C83" s="18">
        <f>IF(A83="","",IFERROR(B83/'Összesítő'!$N$3,0))</f>
        <v/>
      </c>
      <c r="D83" s="32">
        <f>IF(A83="","",SUMIF('Napi napló'!$A$2:$A$101,A83,'Napi napló'!$M$2:$M$101))</f>
        <v/>
      </c>
      <c r="E83" s="18">
        <f>IF(A83="","",IFERROR(D83/'Összesítő'!$N$4,0))</f>
        <v/>
      </c>
      <c r="F83" s="32">
        <f>IF(A83="","",SUMIF('Napi napló'!$A$2:$A$101,A83,'Napi napló'!$N$2:$N$101))</f>
        <v/>
      </c>
      <c r="G83" s="32">
        <f>IF(A83="","",SUMIF('Napi napló'!$A$2:$A$101,A83,'Napi napló'!$O$2:$O$101))</f>
        <v/>
      </c>
      <c r="H83" s="32">
        <f>IF(A83="","",SUMIF('Napi napló'!$A$2:$A$101,A83,'Napi napló'!$P$2:$P$101))</f>
        <v/>
      </c>
      <c r="I83" s="36">
        <f>IF(A83="","",SUMIF('Napi napló'!$A$2:$A$101,A83,'Napi napló'!$Q$2:$Q$101))</f>
        <v/>
      </c>
      <c r="J83" s="18">
        <f>IF(A83="","",IFERROR(I83/'Összesítő'!$N$7,0))</f>
        <v/>
      </c>
      <c r="K83" s="20">
        <f>IF(A83="","",IF(B83&lt;='Összesítő'!$N$3,"Célon belül","Cél felett"))</f>
        <v/>
      </c>
      <c r="L83" s="31">
        <f>IF(A83="","",'Összesítő'!$N$3)</f>
        <v/>
      </c>
    </row>
    <row r="84">
      <c r="A84" s="26" t="n"/>
      <c r="B84" s="28">
        <f>IF(A84="","",SUMIF('Napi napló'!$A$2:$A$101,A84,'Napi napló'!$L$2:$L$101))</f>
        <v/>
      </c>
      <c r="C84" s="14">
        <f>IF(A84="","",IFERROR(B84/'Összesítő'!$N$3,0))</f>
        <v/>
      </c>
      <c r="D84" s="29">
        <f>IF(A84="","",SUMIF('Napi napló'!$A$2:$A$101,A84,'Napi napló'!$M$2:$M$101))</f>
        <v/>
      </c>
      <c r="E84" s="14">
        <f>IF(A84="","",IFERROR(D84/'Összesítő'!$N$4,0))</f>
        <v/>
      </c>
      <c r="F84" s="29">
        <f>IF(A84="","",SUMIF('Napi napló'!$A$2:$A$101,A84,'Napi napló'!$N$2:$N$101))</f>
        <v/>
      </c>
      <c r="G84" s="29">
        <f>IF(A84="","",SUMIF('Napi napló'!$A$2:$A$101,A84,'Napi napló'!$O$2:$O$101))</f>
        <v/>
      </c>
      <c r="H84" s="29">
        <f>IF(A84="","",SUMIF('Napi napló'!$A$2:$A$101,A84,'Napi napló'!$P$2:$P$101))</f>
        <v/>
      </c>
      <c r="I84" s="35">
        <f>IF(A84="","",SUMIF('Napi napló'!$A$2:$A$101,A84,'Napi napló'!$Q$2:$Q$101))</f>
        <v/>
      </c>
      <c r="J84" s="14">
        <f>IF(A84="","",IFERROR(I84/'Összesítő'!$N$7,0))</f>
        <v/>
      </c>
      <c r="K84" s="16">
        <f>IF(A84="","",IF(B84&lt;='Összesítő'!$N$3,"Célon belül","Cél felett"))</f>
        <v/>
      </c>
      <c r="L84" s="28">
        <f>IF(A84="","",'Összesítő'!$N$3)</f>
        <v/>
      </c>
    </row>
    <row r="85">
      <c r="A85" s="26" t="n"/>
      <c r="B85" s="31">
        <f>IF(A85="","",SUMIF('Napi napló'!$A$2:$A$101,A85,'Napi napló'!$L$2:$L$101))</f>
        <v/>
      </c>
      <c r="C85" s="18">
        <f>IF(A85="","",IFERROR(B85/'Összesítő'!$N$3,0))</f>
        <v/>
      </c>
      <c r="D85" s="32">
        <f>IF(A85="","",SUMIF('Napi napló'!$A$2:$A$101,A85,'Napi napló'!$M$2:$M$101))</f>
        <v/>
      </c>
      <c r="E85" s="18">
        <f>IF(A85="","",IFERROR(D85/'Összesítő'!$N$4,0))</f>
        <v/>
      </c>
      <c r="F85" s="32">
        <f>IF(A85="","",SUMIF('Napi napló'!$A$2:$A$101,A85,'Napi napló'!$N$2:$N$101))</f>
        <v/>
      </c>
      <c r="G85" s="32">
        <f>IF(A85="","",SUMIF('Napi napló'!$A$2:$A$101,A85,'Napi napló'!$O$2:$O$101))</f>
        <v/>
      </c>
      <c r="H85" s="32">
        <f>IF(A85="","",SUMIF('Napi napló'!$A$2:$A$101,A85,'Napi napló'!$P$2:$P$101))</f>
        <v/>
      </c>
      <c r="I85" s="36">
        <f>IF(A85="","",SUMIF('Napi napló'!$A$2:$A$101,A85,'Napi napló'!$Q$2:$Q$101))</f>
        <v/>
      </c>
      <c r="J85" s="18">
        <f>IF(A85="","",IFERROR(I85/'Összesítő'!$N$7,0))</f>
        <v/>
      </c>
      <c r="K85" s="20">
        <f>IF(A85="","",IF(B85&lt;='Összesítő'!$N$3,"Célon belül","Cél felett"))</f>
        <v/>
      </c>
      <c r="L85" s="31">
        <f>IF(A85="","",'Összesítő'!$N$3)</f>
        <v/>
      </c>
    </row>
    <row r="86">
      <c r="A86" s="26" t="n"/>
      <c r="B86" s="28">
        <f>IF(A86="","",SUMIF('Napi napló'!$A$2:$A$101,A86,'Napi napló'!$L$2:$L$101))</f>
        <v/>
      </c>
      <c r="C86" s="14">
        <f>IF(A86="","",IFERROR(B86/'Összesítő'!$N$3,0))</f>
        <v/>
      </c>
      <c r="D86" s="29">
        <f>IF(A86="","",SUMIF('Napi napló'!$A$2:$A$101,A86,'Napi napló'!$M$2:$M$101))</f>
        <v/>
      </c>
      <c r="E86" s="14">
        <f>IF(A86="","",IFERROR(D86/'Összesítő'!$N$4,0))</f>
        <v/>
      </c>
      <c r="F86" s="29">
        <f>IF(A86="","",SUMIF('Napi napló'!$A$2:$A$101,A86,'Napi napló'!$N$2:$N$101))</f>
        <v/>
      </c>
      <c r="G86" s="29">
        <f>IF(A86="","",SUMIF('Napi napló'!$A$2:$A$101,A86,'Napi napló'!$O$2:$O$101))</f>
        <v/>
      </c>
      <c r="H86" s="29">
        <f>IF(A86="","",SUMIF('Napi napló'!$A$2:$A$101,A86,'Napi napló'!$P$2:$P$101))</f>
        <v/>
      </c>
      <c r="I86" s="35">
        <f>IF(A86="","",SUMIF('Napi napló'!$A$2:$A$101,A86,'Napi napló'!$Q$2:$Q$101))</f>
        <v/>
      </c>
      <c r="J86" s="14">
        <f>IF(A86="","",IFERROR(I86/'Összesítő'!$N$7,0))</f>
        <v/>
      </c>
      <c r="K86" s="16">
        <f>IF(A86="","",IF(B86&lt;='Összesítő'!$N$3,"Célon belül","Cél felett"))</f>
        <v/>
      </c>
      <c r="L86" s="28">
        <f>IF(A86="","",'Összesítő'!$N$3)</f>
        <v/>
      </c>
    </row>
    <row r="87">
      <c r="A87" s="26" t="n"/>
      <c r="B87" s="31">
        <f>IF(A87="","",SUMIF('Napi napló'!$A$2:$A$101,A87,'Napi napló'!$L$2:$L$101))</f>
        <v/>
      </c>
      <c r="C87" s="18">
        <f>IF(A87="","",IFERROR(B87/'Összesítő'!$N$3,0))</f>
        <v/>
      </c>
      <c r="D87" s="32">
        <f>IF(A87="","",SUMIF('Napi napló'!$A$2:$A$101,A87,'Napi napló'!$M$2:$M$101))</f>
        <v/>
      </c>
      <c r="E87" s="18">
        <f>IF(A87="","",IFERROR(D87/'Összesítő'!$N$4,0))</f>
        <v/>
      </c>
      <c r="F87" s="32">
        <f>IF(A87="","",SUMIF('Napi napló'!$A$2:$A$101,A87,'Napi napló'!$N$2:$N$101))</f>
        <v/>
      </c>
      <c r="G87" s="32">
        <f>IF(A87="","",SUMIF('Napi napló'!$A$2:$A$101,A87,'Napi napló'!$O$2:$O$101))</f>
        <v/>
      </c>
      <c r="H87" s="32">
        <f>IF(A87="","",SUMIF('Napi napló'!$A$2:$A$101,A87,'Napi napló'!$P$2:$P$101))</f>
        <v/>
      </c>
      <c r="I87" s="36">
        <f>IF(A87="","",SUMIF('Napi napló'!$A$2:$A$101,A87,'Napi napló'!$Q$2:$Q$101))</f>
        <v/>
      </c>
      <c r="J87" s="18">
        <f>IF(A87="","",IFERROR(I87/'Összesítő'!$N$7,0))</f>
        <v/>
      </c>
      <c r="K87" s="20">
        <f>IF(A87="","",IF(B87&lt;='Összesítő'!$N$3,"Célon belül","Cél felett"))</f>
        <v/>
      </c>
      <c r="L87" s="31">
        <f>IF(A87="","",'Összesítő'!$N$3)</f>
        <v/>
      </c>
    </row>
    <row r="88">
      <c r="A88" s="26" t="n"/>
      <c r="B88" s="28">
        <f>IF(A88="","",SUMIF('Napi napló'!$A$2:$A$101,A88,'Napi napló'!$L$2:$L$101))</f>
        <v/>
      </c>
      <c r="C88" s="14">
        <f>IF(A88="","",IFERROR(B88/'Összesítő'!$N$3,0))</f>
        <v/>
      </c>
      <c r="D88" s="29">
        <f>IF(A88="","",SUMIF('Napi napló'!$A$2:$A$101,A88,'Napi napló'!$M$2:$M$101))</f>
        <v/>
      </c>
      <c r="E88" s="14">
        <f>IF(A88="","",IFERROR(D88/'Összesítő'!$N$4,0))</f>
        <v/>
      </c>
      <c r="F88" s="29">
        <f>IF(A88="","",SUMIF('Napi napló'!$A$2:$A$101,A88,'Napi napló'!$N$2:$N$101))</f>
        <v/>
      </c>
      <c r="G88" s="29">
        <f>IF(A88="","",SUMIF('Napi napló'!$A$2:$A$101,A88,'Napi napló'!$O$2:$O$101))</f>
        <v/>
      </c>
      <c r="H88" s="29">
        <f>IF(A88="","",SUMIF('Napi napló'!$A$2:$A$101,A88,'Napi napló'!$P$2:$P$101))</f>
        <v/>
      </c>
      <c r="I88" s="35">
        <f>IF(A88="","",SUMIF('Napi napló'!$A$2:$A$101,A88,'Napi napló'!$Q$2:$Q$101))</f>
        <v/>
      </c>
      <c r="J88" s="14">
        <f>IF(A88="","",IFERROR(I88/'Összesítő'!$N$7,0))</f>
        <v/>
      </c>
      <c r="K88" s="16">
        <f>IF(A88="","",IF(B88&lt;='Összesítő'!$N$3,"Célon belül","Cél felett"))</f>
        <v/>
      </c>
      <c r="L88" s="28">
        <f>IF(A88="","",'Összesítő'!$N$3)</f>
        <v/>
      </c>
    </row>
    <row r="89">
      <c r="A89" s="26" t="n"/>
      <c r="B89" s="31">
        <f>IF(A89="","",SUMIF('Napi napló'!$A$2:$A$101,A89,'Napi napló'!$L$2:$L$101))</f>
        <v/>
      </c>
      <c r="C89" s="18">
        <f>IF(A89="","",IFERROR(B89/'Összesítő'!$N$3,0))</f>
        <v/>
      </c>
      <c r="D89" s="32">
        <f>IF(A89="","",SUMIF('Napi napló'!$A$2:$A$101,A89,'Napi napló'!$M$2:$M$101))</f>
        <v/>
      </c>
      <c r="E89" s="18">
        <f>IF(A89="","",IFERROR(D89/'Összesítő'!$N$4,0))</f>
        <v/>
      </c>
      <c r="F89" s="32">
        <f>IF(A89="","",SUMIF('Napi napló'!$A$2:$A$101,A89,'Napi napló'!$N$2:$N$101))</f>
        <v/>
      </c>
      <c r="G89" s="32">
        <f>IF(A89="","",SUMIF('Napi napló'!$A$2:$A$101,A89,'Napi napló'!$O$2:$O$101))</f>
        <v/>
      </c>
      <c r="H89" s="32">
        <f>IF(A89="","",SUMIF('Napi napló'!$A$2:$A$101,A89,'Napi napló'!$P$2:$P$101))</f>
        <v/>
      </c>
      <c r="I89" s="36">
        <f>IF(A89="","",SUMIF('Napi napló'!$A$2:$A$101,A89,'Napi napló'!$Q$2:$Q$101))</f>
        <v/>
      </c>
      <c r="J89" s="18">
        <f>IF(A89="","",IFERROR(I89/'Összesítő'!$N$7,0))</f>
        <v/>
      </c>
      <c r="K89" s="20">
        <f>IF(A89="","",IF(B89&lt;='Összesítő'!$N$3,"Célon belül","Cél felett"))</f>
        <v/>
      </c>
      <c r="L89" s="31">
        <f>IF(A89="","",'Összesítő'!$N$3)</f>
        <v/>
      </c>
    </row>
    <row r="90">
      <c r="A90" s="26" t="n"/>
      <c r="B90" s="28">
        <f>IF(A90="","",SUMIF('Napi napló'!$A$2:$A$101,A90,'Napi napló'!$L$2:$L$101))</f>
        <v/>
      </c>
      <c r="C90" s="14">
        <f>IF(A90="","",IFERROR(B90/'Összesítő'!$N$3,0))</f>
        <v/>
      </c>
      <c r="D90" s="29">
        <f>IF(A90="","",SUMIF('Napi napló'!$A$2:$A$101,A90,'Napi napló'!$M$2:$M$101))</f>
        <v/>
      </c>
      <c r="E90" s="14">
        <f>IF(A90="","",IFERROR(D90/'Összesítő'!$N$4,0))</f>
        <v/>
      </c>
      <c r="F90" s="29">
        <f>IF(A90="","",SUMIF('Napi napló'!$A$2:$A$101,A90,'Napi napló'!$N$2:$N$101))</f>
        <v/>
      </c>
      <c r="G90" s="29">
        <f>IF(A90="","",SUMIF('Napi napló'!$A$2:$A$101,A90,'Napi napló'!$O$2:$O$101))</f>
        <v/>
      </c>
      <c r="H90" s="29">
        <f>IF(A90="","",SUMIF('Napi napló'!$A$2:$A$101,A90,'Napi napló'!$P$2:$P$101))</f>
        <v/>
      </c>
      <c r="I90" s="35">
        <f>IF(A90="","",SUMIF('Napi napló'!$A$2:$A$101,A90,'Napi napló'!$Q$2:$Q$101))</f>
        <v/>
      </c>
      <c r="J90" s="14">
        <f>IF(A90="","",IFERROR(I90/'Összesítő'!$N$7,0))</f>
        <v/>
      </c>
      <c r="K90" s="16">
        <f>IF(A90="","",IF(B90&lt;='Összesítő'!$N$3,"Célon belül","Cél felett"))</f>
        <v/>
      </c>
      <c r="L90" s="28">
        <f>IF(A90="","",'Összesítő'!$N$3)</f>
        <v/>
      </c>
    </row>
    <row r="91">
      <c r="A91" s="26" t="n"/>
      <c r="B91" s="31">
        <f>IF(A91="","",SUMIF('Napi napló'!$A$2:$A$101,A91,'Napi napló'!$L$2:$L$101))</f>
        <v/>
      </c>
      <c r="C91" s="18">
        <f>IF(A91="","",IFERROR(B91/'Összesítő'!$N$3,0))</f>
        <v/>
      </c>
      <c r="D91" s="32">
        <f>IF(A91="","",SUMIF('Napi napló'!$A$2:$A$101,A91,'Napi napló'!$M$2:$M$101))</f>
        <v/>
      </c>
      <c r="E91" s="18">
        <f>IF(A91="","",IFERROR(D91/'Összesítő'!$N$4,0))</f>
        <v/>
      </c>
      <c r="F91" s="32">
        <f>IF(A91="","",SUMIF('Napi napló'!$A$2:$A$101,A91,'Napi napló'!$N$2:$N$101))</f>
        <v/>
      </c>
      <c r="G91" s="32">
        <f>IF(A91="","",SUMIF('Napi napló'!$A$2:$A$101,A91,'Napi napló'!$O$2:$O$101))</f>
        <v/>
      </c>
      <c r="H91" s="32">
        <f>IF(A91="","",SUMIF('Napi napló'!$A$2:$A$101,A91,'Napi napló'!$P$2:$P$101))</f>
        <v/>
      </c>
      <c r="I91" s="36">
        <f>IF(A91="","",SUMIF('Napi napló'!$A$2:$A$101,A91,'Napi napló'!$Q$2:$Q$101))</f>
        <v/>
      </c>
      <c r="J91" s="18">
        <f>IF(A91="","",IFERROR(I91/'Összesítő'!$N$7,0))</f>
        <v/>
      </c>
      <c r="K91" s="20">
        <f>IF(A91="","",IF(B91&lt;='Összesítő'!$N$3,"Célon belül","Cél felett"))</f>
        <v/>
      </c>
      <c r="L91" s="31">
        <f>IF(A91="","",'Összesítő'!$N$3)</f>
        <v/>
      </c>
    </row>
    <row r="92">
      <c r="A92" s="26" t="n"/>
      <c r="B92" s="28">
        <f>IF(A92="","",SUMIF('Napi napló'!$A$2:$A$101,A92,'Napi napló'!$L$2:$L$101))</f>
        <v/>
      </c>
      <c r="C92" s="14">
        <f>IF(A92="","",IFERROR(B92/'Összesítő'!$N$3,0))</f>
        <v/>
      </c>
      <c r="D92" s="29">
        <f>IF(A92="","",SUMIF('Napi napló'!$A$2:$A$101,A92,'Napi napló'!$M$2:$M$101))</f>
        <v/>
      </c>
      <c r="E92" s="14">
        <f>IF(A92="","",IFERROR(D92/'Összesítő'!$N$4,0))</f>
        <v/>
      </c>
      <c r="F92" s="29">
        <f>IF(A92="","",SUMIF('Napi napló'!$A$2:$A$101,A92,'Napi napló'!$N$2:$N$101))</f>
        <v/>
      </c>
      <c r="G92" s="29">
        <f>IF(A92="","",SUMIF('Napi napló'!$A$2:$A$101,A92,'Napi napló'!$O$2:$O$101))</f>
        <v/>
      </c>
      <c r="H92" s="29">
        <f>IF(A92="","",SUMIF('Napi napló'!$A$2:$A$101,A92,'Napi napló'!$P$2:$P$101))</f>
        <v/>
      </c>
      <c r="I92" s="35">
        <f>IF(A92="","",SUMIF('Napi napló'!$A$2:$A$101,A92,'Napi napló'!$Q$2:$Q$101))</f>
        <v/>
      </c>
      <c r="J92" s="14">
        <f>IF(A92="","",IFERROR(I92/'Összesítő'!$N$7,0))</f>
        <v/>
      </c>
      <c r="K92" s="16">
        <f>IF(A92="","",IF(B92&lt;='Összesítő'!$N$3,"Célon belül","Cél felett"))</f>
        <v/>
      </c>
      <c r="L92" s="28">
        <f>IF(A92="","",'Összesítő'!$N$3)</f>
        <v/>
      </c>
    </row>
    <row r="93">
      <c r="A93" s="26" t="n"/>
      <c r="B93" s="31">
        <f>IF(A93="","",SUMIF('Napi napló'!$A$2:$A$101,A93,'Napi napló'!$L$2:$L$101))</f>
        <v/>
      </c>
      <c r="C93" s="18">
        <f>IF(A93="","",IFERROR(B93/'Összesítő'!$N$3,0))</f>
        <v/>
      </c>
      <c r="D93" s="32">
        <f>IF(A93="","",SUMIF('Napi napló'!$A$2:$A$101,A93,'Napi napló'!$M$2:$M$101))</f>
        <v/>
      </c>
      <c r="E93" s="18">
        <f>IF(A93="","",IFERROR(D93/'Összesítő'!$N$4,0))</f>
        <v/>
      </c>
      <c r="F93" s="32">
        <f>IF(A93="","",SUMIF('Napi napló'!$A$2:$A$101,A93,'Napi napló'!$N$2:$N$101))</f>
        <v/>
      </c>
      <c r="G93" s="32">
        <f>IF(A93="","",SUMIF('Napi napló'!$A$2:$A$101,A93,'Napi napló'!$O$2:$O$101))</f>
        <v/>
      </c>
      <c r="H93" s="32">
        <f>IF(A93="","",SUMIF('Napi napló'!$A$2:$A$101,A93,'Napi napló'!$P$2:$P$101))</f>
        <v/>
      </c>
      <c r="I93" s="36">
        <f>IF(A93="","",SUMIF('Napi napló'!$A$2:$A$101,A93,'Napi napló'!$Q$2:$Q$101))</f>
        <v/>
      </c>
      <c r="J93" s="18">
        <f>IF(A93="","",IFERROR(I93/'Összesítő'!$N$7,0))</f>
        <v/>
      </c>
      <c r="K93" s="20">
        <f>IF(A93="","",IF(B93&lt;='Összesítő'!$N$3,"Célon belül","Cél felett"))</f>
        <v/>
      </c>
      <c r="L93" s="31">
        <f>IF(A93="","",'Összesítő'!$N$3)</f>
        <v/>
      </c>
    </row>
    <row r="94">
      <c r="A94" s="26" t="n"/>
      <c r="B94" s="28">
        <f>IF(A94="","",SUMIF('Napi napló'!$A$2:$A$101,A94,'Napi napló'!$L$2:$L$101))</f>
        <v/>
      </c>
      <c r="C94" s="14">
        <f>IF(A94="","",IFERROR(B94/'Összesítő'!$N$3,0))</f>
        <v/>
      </c>
      <c r="D94" s="29">
        <f>IF(A94="","",SUMIF('Napi napló'!$A$2:$A$101,A94,'Napi napló'!$M$2:$M$101))</f>
        <v/>
      </c>
      <c r="E94" s="14">
        <f>IF(A94="","",IFERROR(D94/'Összesítő'!$N$4,0))</f>
        <v/>
      </c>
      <c r="F94" s="29">
        <f>IF(A94="","",SUMIF('Napi napló'!$A$2:$A$101,A94,'Napi napló'!$N$2:$N$101))</f>
        <v/>
      </c>
      <c r="G94" s="29">
        <f>IF(A94="","",SUMIF('Napi napló'!$A$2:$A$101,A94,'Napi napló'!$O$2:$O$101))</f>
        <v/>
      </c>
      <c r="H94" s="29">
        <f>IF(A94="","",SUMIF('Napi napló'!$A$2:$A$101,A94,'Napi napló'!$P$2:$P$101))</f>
        <v/>
      </c>
      <c r="I94" s="35">
        <f>IF(A94="","",SUMIF('Napi napló'!$A$2:$A$101,A94,'Napi napló'!$Q$2:$Q$101))</f>
        <v/>
      </c>
      <c r="J94" s="14">
        <f>IF(A94="","",IFERROR(I94/'Összesítő'!$N$7,0))</f>
        <v/>
      </c>
      <c r="K94" s="16">
        <f>IF(A94="","",IF(B94&lt;='Összesítő'!$N$3,"Célon belül","Cél felett"))</f>
        <v/>
      </c>
      <c r="L94" s="28">
        <f>IF(A94="","",'Összesítő'!$N$3)</f>
        <v/>
      </c>
    </row>
    <row r="95">
      <c r="A95" s="26" t="n"/>
      <c r="B95" s="31">
        <f>IF(A95="","",SUMIF('Napi napló'!$A$2:$A$101,A95,'Napi napló'!$L$2:$L$101))</f>
        <v/>
      </c>
      <c r="C95" s="18">
        <f>IF(A95="","",IFERROR(B95/'Összesítő'!$N$3,0))</f>
        <v/>
      </c>
      <c r="D95" s="32">
        <f>IF(A95="","",SUMIF('Napi napló'!$A$2:$A$101,A95,'Napi napló'!$M$2:$M$101))</f>
        <v/>
      </c>
      <c r="E95" s="18">
        <f>IF(A95="","",IFERROR(D95/'Összesítő'!$N$4,0))</f>
        <v/>
      </c>
      <c r="F95" s="32">
        <f>IF(A95="","",SUMIF('Napi napló'!$A$2:$A$101,A95,'Napi napló'!$N$2:$N$101))</f>
        <v/>
      </c>
      <c r="G95" s="32">
        <f>IF(A95="","",SUMIF('Napi napló'!$A$2:$A$101,A95,'Napi napló'!$O$2:$O$101))</f>
        <v/>
      </c>
      <c r="H95" s="32">
        <f>IF(A95="","",SUMIF('Napi napló'!$A$2:$A$101,A95,'Napi napló'!$P$2:$P$101))</f>
        <v/>
      </c>
      <c r="I95" s="36">
        <f>IF(A95="","",SUMIF('Napi napló'!$A$2:$A$101,A95,'Napi napló'!$Q$2:$Q$101))</f>
        <v/>
      </c>
      <c r="J95" s="18">
        <f>IF(A95="","",IFERROR(I95/'Összesítő'!$N$7,0))</f>
        <v/>
      </c>
      <c r="K95" s="20">
        <f>IF(A95="","",IF(B95&lt;='Összesítő'!$N$3,"Célon belül","Cél felett"))</f>
        <v/>
      </c>
      <c r="L95" s="31">
        <f>IF(A95="","",'Összesítő'!$N$3)</f>
        <v/>
      </c>
    </row>
    <row r="96">
      <c r="A96" s="26" t="n"/>
      <c r="B96" s="28">
        <f>IF(A96="","",SUMIF('Napi napló'!$A$2:$A$101,A96,'Napi napló'!$L$2:$L$101))</f>
        <v/>
      </c>
      <c r="C96" s="14">
        <f>IF(A96="","",IFERROR(B96/'Összesítő'!$N$3,0))</f>
        <v/>
      </c>
      <c r="D96" s="29">
        <f>IF(A96="","",SUMIF('Napi napló'!$A$2:$A$101,A96,'Napi napló'!$M$2:$M$101))</f>
        <v/>
      </c>
      <c r="E96" s="14">
        <f>IF(A96="","",IFERROR(D96/'Összesítő'!$N$4,0))</f>
        <v/>
      </c>
      <c r="F96" s="29">
        <f>IF(A96="","",SUMIF('Napi napló'!$A$2:$A$101,A96,'Napi napló'!$N$2:$N$101))</f>
        <v/>
      </c>
      <c r="G96" s="29">
        <f>IF(A96="","",SUMIF('Napi napló'!$A$2:$A$101,A96,'Napi napló'!$O$2:$O$101))</f>
        <v/>
      </c>
      <c r="H96" s="29">
        <f>IF(A96="","",SUMIF('Napi napló'!$A$2:$A$101,A96,'Napi napló'!$P$2:$P$101))</f>
        <v/>
      </c>
      <c r="I96" s="35">
        <f>IF(A96="","",SUMIF('Napi napló'!$A$2:$A$101,A96,'Napi napló'!$Q$2:$Q$101))</f>
        <v/>
      </c>
      <c r="J96" s="14">
        <f>IF(A96="","",IFERROR(I96/'Összesítő'!$N$7,0))</f>
        <v/>
      </c>
      <c r="K96" s="16">
        <f>IF(A96="","",IF(B96&lt;='Összesítő'!$N$3,"Célon belül","Cél felett"))</f>
        <v/>
      </c>
      <c r="L96" s="28">
        <f>IF(A96="","",'Összesítő'!$N$3)</f>
        <v/>
      </c>
    </row>
    <row r="97">
      <c r="A97" s="26" t="n"/>
      <c r="B97" s="31">
        <f>IF(A97="","",SUMIF('Napi napló'!$A$2:$A$101,A97,'Napi napló'!$L$2:$L$101))</f>
        <v/>
      </c>
      <c r="C97" s="18">
        <f>IF(A97="","",IFERROR(B97/'Összesítő'!$N$3,0))</f>
        <v/>
      </c>
      <c r="D97" s="32">
        <f>IF(A97="","",SUMIF('Napi napló'!$A$2:$A$101,A97,'Napi napló'!$M$2:$M$101))</f>
        <v/>
      </c>
      <c r="E97" s="18">
        <f>IF(A97="","",IFERROR(D97/'Összesítő'!$N$4,0))</f>
        <v/>
      </c>
      <c r="F97" s="32">
        <f>IF(A97="","",SUMIF('Napi napló'!$A$2:$A$101,A97,'Napi napló'!$N$2:$N$101))</f>
        <v/>
      </c>
      <c r="G97" s="32">
        <f>IF(A97="","",SUMIF('Napi napló'!$A$2:$A$101,A97,'Napi napló'!$O$2:$O$101))</f>
        <v/>
      </c>
      <c r="H97" s="32">
        <f>IF(A97="","",SUMIF('Napi napló'!$A$2:$A$101,A97,'Napi napló'!$P$2:$P$101))</f>
        <v/>
      </c>
      <c r="I97" s="36">
        <f>IF(A97="","",SUMIF('Napi napló'!$A$2:$A$101,A97,'Napi napló'!$Q$2:$Q$101))</f>
        <v/>
      </c>
      <c r="J97" s="18">
        <f>IF(A97="","",IFERROR(I97/'Összesítő'!$N$7,0))</f>
        <v/>
      </c>
      <c r="K97" s="20">
        <f>IF(A97="","",IF(B97&lt;='Összesítő'!$N$3,"Célon belül","Cél felett"))</f>
        <v/>
      </c>
      <c r="L97" s="31">
        <f>IF(A97="","",'Összesítő'!$N$3)</f>
        <v/>
      </c>
    </row>
    <row r="98">
      <c r="A98" s="26" t="n"/>
      <c r="B98" s="28">
        <f>IF(A98="","",SUMIF('Napi napló'!$A$2:$A$101,A98,'Napi napló'!$L$2:$L$101))</f>
        <v/>
      </c>
      <c r="C98" s="14">
        <f>IF(A98="","",IFERROR(B98/'Összesítő'!$N$3,0))</f>
        <v/>
      </c>
      <c r="D98" s="29">
        <f>IF(A98="","",SUMIF('Napi napló'!$A$2:$A$101,A98,'Napi napló'!$M$2:$M$101))</f>
        <v/>
      </c>
      <c r="E98" s="14">
        <f>IF(A98="","",IFERROR(D98/'Összesítő'!$N$4,0))</f>
        <v/>
      </c>
      <c r="F98" s="29">
        <f>IF(A98="","",SUMIF('Napi napló'!$A$2:$A$101,A98,'Napi napló'!$N$2:$N$101))</f>
        <v/>
      </c>
      <c r="G98" s="29">
        <f>IF(A98="","",SUMIF('Napi napló'!$A$2:$A$101,A98,'Napi napló'!$O$2:$O$101))</f>
        <v/>
      </c>
      <c r="H98" s="29">
        <f>IF(A98="","",SUMIF('Napi napló'!$A$2:$A$101,A98,'Napi napló'!$P$2:$P$101))</f>
        <v/>
      </c>
      <c r="I98" s="35">
        <f>IF(A98="","",SUMIF('Napi napló'!$A$2:$A$101,A98,'Napi napló'!$Q$2:$Q$101))</f>
        <v/>
      </c>
      <c r="J98" s="14">
        <f>IF(A98="","",IFERROR(I98/'Összesítő'!$N$7,0))</f>
        <v/>
      </c>
      <c r="K98" s="16">
        <f>IF(A98="","",IF(B98&lt;='Összesítő'!$N$3,"Célon belül","Cél felett"))</f>
        <v/>
      </c>
      <c r="L98" s="28">
        <f>IF(A98="","",'Összesítő'!$N$3)</f>
        <v/>
      </c>
    </row>
    <row r="99">
      <c r="A99" s="26" t="n"/>
      <c r="B99" s="31">
        <f>IF(A99="","",SUMIF('Napi napló'!$A$2:$A$101,A99,'Napi napló'!$L$2:$L$101))</f>
        <v/>
      </c>
      <c r="C99" s="18">
        <f>IF(A99="","",IFERROR(B99/'Összesítő'!$N$3,0))</f>
        <v/>
      </c>
      <c r="D99" s="32">
        <f>IF(A99="","",SUMIF('Napi napló'!$A$2:$A$101,A99,'Napi napló'!$M$2:$M$101))</f>
        <v/>
      </c>
      <c r="E99" s="18">
        <f>IF(A99="","",IFERROR(D99/'Összesítő'!$N$4,0))</f>
        <v/>
      </c>
      <c r="F99" s="32">
        <f>IF(A99="","",SUMIF('Napi napló'!$A$2:$A$101,A99,'Napi napló'!$N$2:$N$101))</f>
        <v/>
      </c>
      <c r="G99" s="32">
        <f>IF(A99="","",SUMIF('Napi napló'!$A$2:$A$101,A99,'Napi napló'!$O$2:$O$101))</f>
        <v/>
      </c>
      <c r="H99" s="32">
        <f>IF(A99="","",SUMIF('Napi napló'!$A$2:$A$101,A99,'Napi napló'!$P$2:$P$101))</f>
        <v/>
      </c>
      <c r="I99" s="36">
        <f>IF(A99="","",SUMIF('Napi napló'!$A$2:$A$101,A99,'Napi napló'!$Q$2:$Q$101))</f>
        <v/>
      </c>
      <c r="J99" s="18">
        <f>IF(A99="","",IFERROR(I99/'Összesítő'!$N$7,0))</f>
        <v/>
      </c>
      <c r="K99" s="20">
        <f>IF(A99="","",IF(B99&lt;='Összesítő'!$N$3,"Célon belül","Cél felett"))</f>
        <v/>
      </c>
      <c r="L99" s="31">
        <f>IF(A99="","",'Összesítő'!$N$3)</f>
        <v/>
      </c>
    </row>
    <row r="100">
      <c r="A100" s="26" t="n"/>
      <c r="B100" s="28">
        <f>IF(A100="","",SUMIF('Napi napló'!$A$2:$A$101,A100,'Napi napló'!$L$2:$L$101))</f>
        <v/>
      </c>
      <c r="C100" s="14">
        <f>IF(A100="","",IFERROR(B100/'Összesítő'!$N$3,0))</f>
        <v/>
      </c>
      <c r="D100" s="29">
        <f>IF(A100="","",SUMIF('Napi napló'!$A$2:$A$101,A100,'Napi napló'!$M$2:$M$101))</f>
        <v/>
      </c>
      <c r="E100" s="14">
        <f>IF(A100="","",IFERROR(D100/'Összesítő'!$N$4,0))</f>
        <v/>
      </c>
      <c r="F100" s="29">
        <f>IF(A100="","",SUMIF('Napi napló'!$A$2:$A$101,A100,'Napi napló'!$N$2:$N$101))</f>
        <v/>
      </c>
      <c r="G100" s="29">
        <f>IF(A100="","",SUMIF('Napi napló'!$A$2:$A$101,A100,'Napi napló'!$O$2:$O$101))</f>
        <v/>
      </c>
      <c r="H100" s="29">
        <f>IF(A100="","",SUMIF('Napi napló'!$A$2:$A$101,A100,'Napi napló'!$P$2:$P$101))</f>
        <v/>
      </c>
      <c r="I100" s="35">
        <f>IF(A100="","",SUMIF('Napi napló'!$A$2:$A$101,A100,'Napi napló'!$Q$2:$Q$101))</f>
        <v/>
      </c>
      <c r="J100" s="14">
        <f>IF(A100="","",IFERROR(I100/'Összesítő'!$N$7,0))</f>
        <v/>
      </c>
      <c r="K100" s="16">
        <f>IF(A100="","",IF(B100&lt;='Összesítő'!$N$3,"Célon belül","Cél felett"))</f>
        <v/>
      </c>
      <c r="L100" s="28">
        <f>IF(A100="","",'Összesítő'!$N$3)</f>
        <v/>
      </c>
    </row>
    <row r="101">
      <c r="A101" s="26" t="n"/>
      <c r="B101" s="31">
        <f>IF(A101="","",SUMIF('Napi napló'!$A$2:$A$101,A101,'Napi napló'!$L$2:$L$101))</f>
        <v/>
      </c>
      <c r="C101" s="18">
        <f>IF(A101="","",IFERROR(B101/'Összesítő'!$N$3,0))</f>
        <v/>
      </c>
      <c r="D101" s="32">
        <f>IF(A101="","",SUMIF('Napi napló'!$A$2:$A$101,A101,'Napi napló'!$M$2:$M$101))</f>
        <v/>
      </c>
      <c r="E101" s="18">
        <f>IF(A101="","",IFERROR(D101/'Összesítő'!$N$4,0))</f>
        <v/>
      </c>
      <c r="F101" s="32">
        <f>IF(A101="","",SUMIF('Napi napló'!$A$2:$A$101,A101,'Napi napló'!$N$2:$N$101))</f>
        <v/>
      </c>
      <c r="G101" s="32">
        <f>IF(A101="","",SUMIF('Napi napló'!$A$2:$A$101,A101,'Napi napló'!$O$2:$O$101))</f>
        <v/>
      </c>
      <c r="H101" s="32">
        <f>IF(A101="","",SUMIF('Napi napló'!$A$2:$A$101,A101,'Napi napló'!$P$2:$P$101))</f>
        <v/>
      </c>
      <c r="I101" s="36">
        <f>IF(A101="","",SUMIF('Napi napló'!$A$2:$A$101,A101,'Napi napló'!$Q$2:$Q$101))</f>
        <v/>
      </c>
      <c r="J101" s="18">
        <f>IF(A101="","",IFERROR(I101/'Összesítő'!$N$7,0))</f>
        <v/>
      </c>
      <c r="K101" s="20">
        <f>IF(A101="","",IF(B101&lt;='Összesítő'!$N$3,"Célon belül","Cél felett"))</f>
        <v/>
      </c>
      <c r="L101" s="31">
        <f>IF(A101="","",'Összesítő'!$N$3)</f>
        <v/>
      </c>
    </row>
  </sheetData>
  <autoFilter ref="A1:L101"/>
  <conditionalFormatting sqref="C2:C101">
    <cfRule type="expression" priority="1" dxfId="0">
      <formula>AND($A2&lt;&gt;"",C2&lt;=1)</formula>
    </cfRule>
    <cfRule type="expression" priority="2" dxfId="1">
      <formula>AND($A2&lt;&gt;"",C2&gt;1)</formula>
    </cfRule>
  </conditionalFormatting>
  <conditionalFormatting sqref="E2:E101">
    <cfRule type="expression" priority="3" dxfId="0">
      <formula>AND($A2&lt;&gt;"",E2&gt;=1)</formula>
    </cfRule>
    <cfRule type="expression" priority="4" dxfId="1">
      <formula>AND($A2&lt;&gt;"",E2&lt;1)</formula>
    </cfRule>
  </conditionalFormatting>
  <conditionalFormatting sqref="J2:J101">
    <cfRule type="expression" priority="5" dxfId="0">
      <formula>AND($A2&lt;&gt;"",J2&gt;=1)</formula>
    </cfRule>
    <cfRule type="expression" priority="6" dxfId="1">
      <formula>AND($A2&lt;&gt;"",J2&lt;1)</formula>
    </cfRule>
  </conditionalFormatting>
  <conditionalFormatting sqref="K2:K101">
    <cfRule type="expression" priority="7" dxfId="0">
      <formula>AND($A2&lt;&gt;"",K2="Célon belül")</formula>
    </cfRule>
    <cfRule type="expression" priority="8" dxfId="1">
      <formula>AND($A2&lt;&gt;"",K2="Cél felett")</formula>
    </cfRule>
  </conditionalFormatting>
  <dataValidations count="1">
    <dataValidation sqref="A2:A101" showErrorMessage="1" showInputMessage="1" allowBlank="1" type="date" operator="between">
      <formula1>1</formula1>
      <formula2>60000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25" customWidth="1" min="2" max="2"/>
    <col width="62" customWidth="1" min="3" max="3"/>
    <col width="20" customWidth="1" min="4" max="4"/>
    <col width="27" customWidth="1" min="5" max="5"/>
    <col width="32" customWidth="1" min="6" max="6"/>
  </cols>
  <sheetData>
    <row r="1" ht="32" customHeight="1">
      <c r="A1" s="22" t="inlineStr">
        <is>
          <t>Diéta napló Excel sablon – használati útmutató</t>
        </is>
      </c>
      <c r="B1" s="37" t="n"/>
      <c r="C1" s="37" t="n"/>
      <c r="D1" s="37" t="n"/>
      <c r="E1" s="37" t="n"/>
      <c r="F1" s="38" t="n"/>
    </row>
    <row r="2"/>
    <row r="3">
      <c r="A3" s="23" t="inlineStr">
        <is>
          <t>Sorszám</t>
        </is>
      </c>
      <c r="B3" s="23" t="inlineStr">
        <is>
          <t>Teendő</t>
        </is>
      </c>
      <c r="C3" s="23" t="inlineStr">
        <is>
          <t>Részletes leírás</t>
        </is>
      </c>
      <c r="D3" s="23" t="inlineStr">
        <is>
          <t>Érintett munkalap</t>
        </is>
      </c>
      <c r="E3" s="23" t="inlineStr">
        <is>
          <t>Javasolt gyakoriság</t>
        </is>
      </c>
      <c r="F3" s="23" t="inlineStr">
        <is>
          <t>Megjegyzés</t>
        </is>
      </c>
    </row>
    <row r="4" ht="52" customHeight="1">
      <c r="A4" s="16" t="n">
        <v>1</v>
      </c>
      <c r="B4" s="24" t="inlineStr">
        <is>
          <t>Élelmiszerlista bővítése</t>
        </is>
      </c>
      <c r="C4" s="24" t="inlineStr">
        <is>
          <t>Az Élelmiszer törzs lapon új sorban adja meg az élelmiszer nevét, kategóriáját és a 100 grammra vetített tápértékeket.</t>
        </is>
      </c>
      <c r="D4" s="24" t="inlineStr">
        <is>
          <t>Élelmiszer törzs</t>
        </is>
      </c>
      <c r="E4" s="24" t="inlineStr">
        <is>
          <t>Szükség szerint</t>
        </is>
      </c>
      <c r="F4" s="24" t="inlineStr">
        <is>
          <t>A sárga mezők szerkeszthetők.</t>
        </is>
      </c>
    </row>
    <row r="5" ht="52" customHeight="1">
      <c r="A5" s="20" t="n">
        <v>2</v>
      </c>
      <c r="B5" s="25" t="inlineStr">
        <is>
          <t>Napi étkezések rögzítése</t>
        </is>
      </c>
      <c r="C5" s="25" t="inlineStr">
        <is>
          <t>A Napi napló lapon csak a sárga mezőket töltse ki: dátum, étkezés, élelmiszer, mennyiség, folyadék és megjegyzés.</t>
        </is>
      </c>
      <c r="D5" s="25" t="inlineStr">
        <is>
          <t>Napi napló</t>
        </is>
      </c>
      <c r="E5" s="25" t="inlineStr">
        <is>
          <t>Minden étkezés után</t>
        </is>
      </c>
      <c r="F5" s="25" t="inlineStr">
        <is>
          <t>Az élelmiszer választható listából.</t>
        </is>
      </c>
    </row>
    <row r="6" ht="52" customHeight="1">
      <c r="A6" s="16" t="n">
        <v>3</v>
      </c>
      <c r="B6" s="24" t="inlineStr">
        <is>
          <t>Automatikus tápértékek</t>
        </is>
      </c>
      <c r="C6" s="24" t="inlineStr">
        <is>
          <t>A tápértékek és az összesített kalóriaértékek automatikusan számolódnak az Élelmiszer törzs adatai alapján.</t>
        </is>
      </c>
      <c r="D6" s="24" t="inlineStr">
        <is>
          <t>Napi napló</t>
        </is>
      </c>
      <c r="E6" s="24" t="inlineStr">
        <is>
          <t>Automatikus</t>
        </is>
      </c>
      <c r="F6" s="24" t="inlineStr">
        <is>
          <t>A fehér és halványkék mezők képletesek.</t>
        </is>
      </c>
    </row>
    <row r="7" ht="52" customHeight="1">
      <c r="A7" s="20" t="n">
        <v>4</v>
      </c>
      <c r="B7" s="25" t="inlineStr">
        <is>
          <t>Napi célok ellenőrzése</t>
        </is>
      </c>
      <c r="C7" s="25" t="inlineStr">
        <is>
          <t>Az Összesítő lapon állítsa be saját napi kalória-, makrotápanyag- és folyadékcéljait a sárga paramétermezőkben.</t>
        </is>
      </c>
      <c r="D7" s="25" t="inlineStr">
        <is>
          <t>Összesítő</t>
        </is>
      </c>
      <c r="E7" s="25" t="inlineStr">
        <is>
          <t>Induláskor, majd szükség szerint</t>
        </is>
      </c>
      <c r="F7" s="25" t="inlineStr">
        <is>
          <t>A célértékek személyre szabhatók.</t>
        </is>
      </c>
    </row>
    <row r="8" ht="52" customHeight="1">
      <c r="A8" s="16" t="n">
        <v>5</v>
      </c>
      <c r="B8" s="24" t="inlineStr">
        <is>
          <t>Trendek áttekintése</t>
        </is>
      </c>
      <c r="C8" s="24" t="inlineStr">
        <is>
          <t>Az Összesítő diagramjai a napi kalóriabevitelt, kalóriacélt és makrotápanyag-bevitelt mutatják.</t>
        </is>
      </c>
      <c r="D8" s="24" t="inlineStr">
        <is>
          <t>Összesítő</t>
        </is>
      </c>
      <c r="E8" s="24" t="inlineStr">
        <is>
          <t>Hetente</t>
        </is>
      </c>
      <c r="F8" s="24" t="inlineStr">
        <is>
          <t>Az üres napok nem jelennek meg adatként.</t>
        </is>
      </c>
    </row>
    <row r="9" ht="52" customHeight="1">
      <c r="A9" s="20" t="n">
        <v>6</v>
      </c>
      <c r="B9" s="25" t="inlineStr">
        <is>
          <t>Egészségügyi figyelmeztetés</t>
        </is>
      </c>
      <c r="C9" s="25" t="inlineStr">
        <is>
          <t>Az adatok tájékoztató jellegűek, nem helyettesítik az egészségügyi tanácsadást. Speciális étrend esetén dietetikus vagy orvos bevonása javasolt.</t>
        </is>
      </c>
      <c r="D9" s="25" t="inlineStr">
        <is>
          <t>Útmutató</t>
        </is>
      </c>
      <c r="E9" s="25" t="inlineStr">
        <is>
          <t>Szükség szerint</t>
        </is>
      </c>
      <c r="F9" s="25" t="inlineStr">
        <is>
          <t>Egyéni egészségi állapot figyelembevétele fontos.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2026-10-04T21:22:03Z</dcterms:created>
  <dcterms:modified xmlns:dcterms="http://purl.org/dc/terms/" xmlns:xsi="http://www.w3.org/2001/XMLSchema-instance" xsi:type="dcterms:W3CDTF">2026-10-04T21:22:03Z</dcterms:modified>
</cp:coreProperties>
</file>